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รางานสถิติธุรกิจ รายปี\รายงานสถิติธุรกิจรายปี 2561\upadate@18_09_19\"/>
    </mc:Choice>
  </mc:AlternateContent>
  <xr:revisionPtr revIDLastSave="0" documentId="13_ncr:1_{4E1400FC-96E9-4720-9B0A-CA4C97C8FA50}" xr6:coauthVersionLast="44" xr6:coauthVersionMax="44" xr10:uidLastSave="{00000000-0000-0000-0000-000000000000}"/>
  <bookViews>
    <workbookView xWindow="-120" yWindow="-120" windowWidth="29040" windowHeight="15840" firstSheet="1" activeTab="1" xr2:uid="{66F0A5C4-7A64-4D68-8A26-67D633E5E509}"/>
  </bookViews>
  <sheets>
    <sheet name="Index2" sheetId="66" state="hidden" r:id="rId1"/>
    <sheet name="Cover" sheetId="10" r:id="rId2"/>
    <sheet name="Index" sheetId="65" r:id="rId3"/>
    <sheet name="Info A-B" sheetId="11" r:id="rId4"/>
    <sheet name="Info C-D" sheetId="12" r:id="rId5"/>
    <sheet name="T1 Po. Inforce 2017" sheetId="17" r:id="rId6"/>
    <sheet name="T2 Po. Increased 2018" sheetId="16" r:id="rId7"/>
    <sheet name="T2.1, 2.2, 2.3 Po. Increased" sheetId="18" r:id="rId8"/>
    <sheet name="T3 New Bus, T8 Po. Inforce" sheetId="21" r:id="rId9"/>
    <sheet name="T4 New Bus, T5 Po. Inforce" sheetId="22" r:id="rId10"/>
    <sheet name="T6 Po. Decreased 2018" sheetId="20" r:id="rId11"/>
    <sheet name="T6.1-6.5 Po. Decreased" sheetId="23" r:id="rId12"/>
    <sheet name="T7 Po. Inforce 2018" sheetId="19" r:id="rId13"/>
    <sheet name="T9 Decreased 2018" sheetId="24" r:id="rId14"/>
    <sheet name="T10 Net PREMIUMS 2018" sheetId="25" r:id="rId15"/>
    <sheet name="T10.1 Net PREMIUMS 2017" sheetId="28" r:id="rId16"/>
    <sheet name="T10.2 Main Policies" sheetId="57" r:id="rId17"/>
    <sheet name="T10.3 Ordinary" sheetId="29" r:id="rId18"/>
    <sheet name="T10.4 Industrial" sheetId="34" r:id="rId19"/>
    <sheet name="T10.5 Group" sheetId="37" r:id="rId20"/>
    <sheet name="T10.6 Annuity" sheetId="45" r:id="rId21"/>
    <sheet name="T10.7 Unit-Linked" sheetId="46" r:id="rId22"/>
    <sheet name="T10.8 Universal Life" sheetId="40" r:id="rId23"/>
    <sheet name="T10.9 PA" sheetId="43" r:id="rId24"/>
    <sheet name="T10.10 Rider" sheetId="53" r:id="rId25"/>
    <sheet name="T10.11 Rider Acc" sheetId="54" r:id="rId26"/>
    <sheet name="T10.12 Rider Health" sheetId="55" r:id="rId27"/>
    <sheet name="T10.13 Rider Others" sheetId="56" r:id="rId28"/>
    <sheet name="T11 Net Premium Total" sheetId="27" r:id="rId29"/>
    <sheet name="T11.1 Net Premium FYP" sheetId="58" r:id="rId30"/>
    <sheet name="T11.2 Net Premium RYP" sheetId="59" r:id="rId31"/>
    <sheet name="T11.3 Net Premium SP" sheetId="47" r:id="rId32"/>
    <sheet name="T12 Benefit Pay" sheetId="51" r:id="rId33"/>
    <sheet name="T12.1 Benefit Pay" sheetId="52" r:id="rId34"/>
    <sheet name="13 Profit (Loss)" sheetId="60" r:id="rId35"/>
    <sheet name="T13.1 Overall Operation" sheetId="48" r:id="rId36"/>
    <sheet name="T13.2 Operating Expense" sheetId="49" r:id="rId37"/>
    <sheet name="T14 Assets" sheetId="8" r:id="rId38"/>
    <sheet name="T14.1 Assets" sheetId="9" state="hidden" r:id="rId39"/>
    <sheet name="T15 Liabilities" sheetId="13" r:id="rId40"/>
    <sheet name="T16-17 Yield Rate" sheetId="63" r:id="rId41"/>
    <sheet name="T18 Asset Liability" sheetId="62" r:id="rId42"/>
    <sheet name="T15.1 Liabilities" sheetId="15" state="hidden" r:id="rId43"/>
    <sheet name="T19-20 No.Agent Broker" sheetId="50" r:id="rId44"/>
    <sheet name="Companies" sheetId="64" r:id="rId45"/>
  </sheets>
  <externalReferences>
    <externalReference r:id="rId46"/>
    <externalReference r:id="rId47"/>
  </externalReferences>
  <definedNames>
    <definedName name="j" localSheetId="5">#REF!</definedName>
    <definedName name="j" localSheetId="24">#REF!</definedName>
    <definedName name="j" localSheetId="26">#REF!</definedName>
    <definedName name="j" localSheetId="27">#REF!</definedName>
    <definedName name="j" localSheetId="16">#REF!</definedName>
    <definedName name="j" localSheetId="20">#REF!</definedName>
    <definedName name="j" localSheetId="21">#REF!</definedName>
    <definedName name="j" localSheetId="23">#REF!</definedName>
    <definedName name="j" localSheetId="30">#REF!</definedName>
    <definedName name="j" localSheetId="31">#REF!</definedName>
    <definedName name="j" localSheetId="36">#REF!</definedName>
    <definedName name="j" localSheetId="7">#REF!</definedName>
    <definedName name="j" localSheetId="10">#REF!</definedName>
    <definedName name="j">#REF!</definedName>
    <definedName name="k" localSheetId="5">#REF!</definedName>
    <definedName name="k" localSheetId="24">#REF!</definedName>
    <definedName name="k" localSheetId="26">#REF!</definedName>
    <definedName name="k" localSheetId="27">#REF!</definedName>
    <definedName name="k" localSheetId="16">#REF!</definedName>
    <definedName name="k" localSheetId="20">#REF!</definedName>
    <definedName name="k" localSheetId="21">#REF!</definedName>
    <definedName name="k" localSheetId="23">#REF!</definedName>
    <definedName name="k" localSheetId="30">#REF!</definedName>
    <definedName name="k" localSheetId="31">#REF!</definedName>
    <definedName name="k" localSheetId="36">#REF!</definedName>
    <definedName name="k" localSheetId="7">#REF!</definedName>
    <definedName name="k" localSheetId="10">#REF!</definedName>
    <definedName name="k">#REF!</definedName>
    <definedName name="l" localSheetId="16">#REF!</definedName>
    <definedName name="l" localSheetId="30">#REF!</definedName>
    <definedName name="l">#REF!</definedName>
    <definedName name="loan_life">[1]DropDown!$I$2:$I$5</definedName>
    <definedName name="oppo" localSheetId="16">#REF!</definedName>
    <definedName name="oppo" localSheetId="30">#REF!</definedName>
    <definedName name="oppo">#REF!</definedName>
    <definedName name="_xlnm.Print_Area" localSheetId="44">Companies!$A$1:$D$30</definedName>
    <definedName name="_xlnm.Print_Area" localSheetId="3">'Info A-B'!$A$1:$J$116</definedName>
    <definedName name="_xlnm.Print_Area" localSheetId="4">'Info C-D'!$A$1:$G$86</definedName>
    <definedName name="_xlnm.Print_Area" localSheetId="5">'T1 Po. Inforce 2017'!$A$1:$AA$31</definedName>
    <definedName name="_xlnm.Print_Area" localSheetId="32">'T12 Benefit Pay'!$A$1:$N$32</definedName>
    <definedName name="_xlnm.Print_Area" localSheetId="33">'T12.1 Benefit Pay'!$A$1:$S$45</definedName>
    <definedName name="_xlnm.Print_Area" localSheetId="39">'T15 Liabilities'!$A$1:$AB$58</definedName>
    <definedName name="_xlnm.Print_Area" localSheetId="42">'T15.1 Liabilities'!$A$1:$D$55</definedName>
    <definedName name="_xlnm.Print_Area" localSheetId="40" xml:space="preserve">   'T16-17 Yield Rate'!$A$1:$E$85</definedName>
    <definedName name="_xlnm.Print_Area" localSheetId="43">'T19-20 No.Agent Broker'!$A$1:$D$85</definedName>
    <definedName name="_xlnm.Print_Area" localSheetId="10">'T6 Po. Decreased 2018'!$A$1:$AA$31</definedName>
    <definedName name="_xlnm.Print_Area" localSheetId="11">'T6.1-6.5 Po. Decreased'!$A$1:$AA$160</definedName>
    <definedName name="_xlnm.Print_Area" localSheetId="12">'T7 Po. Inforce 2018'!$A$1:$AA$31</definedName>
    <definedName name="_xlnm.Print_Area" localSheetId="13">'T9 Decreased 2018'!$A$1:$S$14</definedName>
    <definedName name="_xlnm.Print_Titles" localSheetId="34">'13 Profit (Loss)'!$1:$5</definedName>
    <definedName name="_xlnm.Print_Titles" localSheetId="2">Index!$1:$3</definedName>
    <definedName name="_xlnm.Print_Titles" localSheetId="3">'Info A-B'!$3:$4</definedName>
    <definedName name="_xlnm.Print_Titles" localSheetId="4">'Info C-D'!$3:$4</definedName>
    <definedName name="_xlnm.Print_Titles" localSheetId="35">'T13.1 Overall Operation'!$1:$5</definedName>
    <definedName name="_xlnm.Print_Titles" localSheetId="36">'T13.2 Operating Expense'!$1:$5</definedName>
    <definedName name="_xlnm.Print_Titles" localSheetId="37">'T14 Assets'!$1:$4</definedName>
    <definedName name="_xlnm.Print_Titles" localSheetId="39">'T15 Liabilities'!$1:$5</definedName>
    <definedName name="trty" localSheetId="26">#REF!</definedName>
    <definedName name="trty" localSheetId="27">#REF!</definedName>
    <definedName name="trty" localSheetId="16">#REF!</definedName>
    <definedName name="trty" localSheetId="30">#REF!</definedName>
    <definedName name="trty">#REF!</definedName>
    <definedName name="กด" localSheetId="5">#REF!</definedName>
    <definedName name="กด" localSheetId="24">#REF!</definedName>
    <definedName name="กด" localSheetId="26">#REF!</definedName>
    <definedName name="กด" localSheetId="27">#REF!</definedName>
    <definedName name="กด" localSheetId="16">#REF!</definedName>
    <definedName name="กด" localSheetId="20">#REF!</definedName>
    <definedName name="กด" localSheetId="21">#REF!</definedName>
    <definedName name="กด" localSheetId="23">#REF!</definedName>
    <definedName name="กด" localSheetId="30">#REF!</definedName>
    <definedName name="กด" localSheetId="31">#REF!</definedName>
    <definedName name="กด" localSheetId="36">#REF!</definedName>
    <definedName name="กด" localSheetId="39">#REF!</definedName>
    <definedName name="กด" localSheetId="42">#REF!</definedName>
    <definedName name="กด" localSheetId="7">#REF!</definedName>
    <definedName name="กด" localSheetId="10">#REF!</definedName>
    <definedName name="กด">#REF!</definedName>
    <definedName name="ช11111" localSheetId="5">#REF!</definedName>
    <definedName name="ช11111" localSheetId="24">#REF!</definedName>
    <definedName name="ช11111" localSheetId="26">#REF!</definedName>
    <definedName name="ช11111" localSheetId="27">#REF!</definedName>
    <definedName name="ช11111" localSheetId="16">#REF!</definedName>
    <definedName name="ช11111" localSheetId="20">#REF!</definedName>
    <definedName name="ช11111" localSheetId="21">#REF!</definedName>
    <definedName name="ช11111" localSheetId="23">#REF!</definedName>
    <definedName name="ช11111" localSheetId="30">#REF!</definedName>
    <definedName name="ช11111" localSheetId="31">#REF!</definedName>
    <definedName name="ช11111" localSheetId="36">#REF!</definedName>
    <definedName name="ช11111" localSheetId="39">#REF!</definedName>
    <definedName name="ช11111" localSheetId="42">#REF!</definedName>
    <definedName name="ช11111" localSheetId="7">#REF!</definedName>
    <definedName name="ช11111" localSheetId="10">#REF!</definedName>
    <definedName name="ช11111">#REF!</definedName>
    <definedName name="ช1112" localSheetId="5">#REF!</definedName>
    <definedName name="ช1112" localSheetId="24">#REF!</definedName>
    <definedName name="ช1112" localSheetId="26">#REF!</definedName>
    <definedName name="ช1112" localSheetId="27">#REF!</definedName>
    <definedName name="ช1112" localSheetId="16">#REF!</definedName>
    <definedName name="ช1112" localSheetId="20">#REF!</definedName>
    <definedName name="ช1112" localSheetId="21">#REF!</definedName>
    <definedName name="ช1112" localSheetId="23">#REF!</definedName>
    <definedName name="ช1112" localSheetId="30">#REF!</definedName>
    <definedName name="ช1112" localSheetId="31">#REF!</definedName>
    <definedName name="ช1112" localSheetId="36">#REF!</definedName>
    <definedName name="ช1112" localSheetId="7">#REF!</definedName>
    <definedName name="ช1112" localSheetId="10">#REF!</definedName>
    <definedName name="ช1112">#REF!</definedName>
    <definedName name="ช1700">[1]DropDown!$A$2:$A$7</definedName>
    <definedName name="ช330141" localSheetId="24">#REF!</definedName>
    <definedName name="ช330141" localSheetId="26">#REF!</definedName>
    <definedName name="ช330141" localSheetId="27">#REF!</definedName>
    <definedName name="ช330141" localSheetId="16">#REF!</definedName>
    <definedName name="ช330141" localSheetId="30">#REF!</definedName>
    <definedName name="ช330141" localSheetId="31">#REF!</definedName>
    <definedName name="ช330141" localSheetId="36">#REF!</definedName>
    <definedName name="ช330141">#REF!</definedName>
    <definedName name="ช3302">[1]DropDown!$B$2:$B$14</definedName>
    <definedName name="ช3302_1" localSheetId="5">#REF!</definedName>
    <definedName name="ช3302_1" localSheetId="24">#REF!</definedName>
    <definedName name="ช3302_1" localSheetId="26">#REF!</definedName>
    <definedName name="ช3302_1" localSheetId="27">#REF!</definedName>
    <definedName name="ช3302_1" localSheetId="16">#REF!</definedName>
    <definedName name="ช3302_1" localSheetId="20">#REF!</definedName>
    <definedName name="ช3302_1" localSheetId="21">#REF!</definedName>
    <definedName name="ช3302_1" localSheetId="23">#REF!</definedName>
    <definedName name="ช3302_1" localSheetId="30">#REF!</definedName>
    <definedName name="ช3302_1" localSheetId="31">#REF!</definedName>
    <definedName name="ช3302_1" localSheetId="36">#REF!</definedName>
    <definedName name="ช3302_1" localSheetId="37">#REF!</definedName>
    <definedName name="ช3302_1" localSheetId="38">#REF!</definedName>
    <definedName name="ช3302_1" localSheetId="39">#REF!</definedName>
    <definedName name="ช3302_1" localSheetId="42">#REF!</definedName>
    <definedName name="ช3302_1" localSheetId="7">#REF!</definedName>
    <definedName name="ช3302_1" localSheetId="10">#REF!</definedName>
    <definedName name="ช3302_1">#REF!</definedName>
    <definedName name="ช3302_2" localSheetId="5">#REF!</definedName>
    <definedName name="ช3302_2" localSheetId="24">#REF!</definedName>
    <definedName name="ช3302_2" localSheetId="26">#REF!</definedName>
    <definedName name="ช3302_2" localSheetId="27">#REF!</definedName>
    <definedName name="ช3302_2" localSheetId="16">#REF!</definedName>
    <definedName name="ช3302_2" localSheetId="20">#REF!</definedName>
    <definedName name="ช3302_2" localSheetId="21">#REF!</definedName>
    <definedName name="ช3302_2" localSheetId="23">#REF!</definedName>
    <definedName name="ช3302_2" localSheetId="30">#REF!</definedName>
    <definedName name="ช3302_2" localSheetId="31">#REF!</definedName>
    <definedName name="ช3302_2" localSheetId="36">#REF!</definedName>
    <definedName name="ช3302_2" localSheetId="37">#REF!</definedName>
    <definedName name="ช3302_2" localSheetId="38">#REF!</definedName>
    <definedName name="ช3302_2" localSheetId="39">#REF!</definedName>
    <definedName name="ช3302_2" localSheetId="42">#REF!</definedName>
    <definedName name="ช3302_2" localSheetId="7">#REF!</definedName>
    <definedName name="ช3302_2" localSheetId="10">#REF!</definedName>
    <definedName name="ช3302_2">#REF!</definedName>
    <definedName name="ช3302_3" localSheetId="5">#REF!</definedName>
    <definedName name="ช3302_3" localSheetId="24">#REF!</definedName>
    <definedName name="ช3302_3" localSheetId="26">#REF!</definedName>
    <definedName name="ช3302_3" localSheetId="27">#REF!</definedName>
    <definedName name="ช3302_3" localSheetId="16">#REF!</definedName>
    <definedName name="ช3302_3" localSheetId="20">#REF!</definedName>
    <definedName name="ช3302_3" localSheetId="21">#REF!</definedName>
    <definedName name="ช3302_3" localSheetId="23">#REF!</definedName>
    <definedName name="ช3302_3" localSheetId="30">#REF!</definedName>
    <definedName name="ช3302_3" localSheetId="31">#REF!</definedName>
    <definedName name="ช3302_3" localSheetId="36">#REF!</definedName>
    <definedName name="ช3302_3" localSheetId="37">#REF!</definedName>
    <definedName name="ช3302_3" localSheetId="38">#REF!</definedName>
    <definedName name="ช3302_3" localSheetId="39">#REF!</definedName>
    <definedName name="ช3302_3" localSheetId="42">#REF!</definedName>
    <definedName name="ช3302_3" localSheetId="7">#REF!</definedName>
    <definedName name="ช3302_3" localSheetId="10">#REF!</definedName>
    <definedName name="ช3302_3">#REF!</definedName>
    <definedName name="ช3303">[1]DropDown!$C$2:$C$20</definedName>
    <definedName name="ช3303_1" localSheetId="5">#REF!</definedName>
    <definedName name="ช3303_1" localSheetId="24">#REF!</definedName>
    <definedName name="ช3303_1" localSheetId="26">#REF!</definedName>
    <definedName name="ช3303_1" localSheetId="27">#REF!</definedName>
    <definedName name="ช3303_1" localSheetId="16">#REF!</definedName>
    <definedName name="ช3303_1" localSheetId="20">#REF!</definedName>
    <definedName name="ช3303_1" localSheetId="21">#REF!</definedName>
    <definedName name="ช3303_1" localSheetId="23">#REF!</definedName>
    <definedName name="ช3303_1" localSheetId="30">#REF!</definedName>
    <definedName name="ช3303_1" localSheetId="31">#REF!</definedName>
    <definedName name="ช3303_1" localSheetId="36">#REF!</definedName>
    <definedName name="ช3303_1" localSheetId="37">#REF!</definedName>
    <definedName name="ช3303_1" localSheetId="38">#REF!</definedName>
    <definedName name="ช3303_1" localSheetId="39">#REF!</definedName>
    <definedName name="ช3303_1" localSheetId="42">#REF!</definedName>
    <definedName name="ช3303_1" localSheetId="7">#REF!</definedName>
    <definedName name="ช3303_1" localSheetId="10">#REF!</definedName>
    <definedName name="ช3303_1">#REF!</definedName>
    <definedName name="ช3303_2" localSheetId="5">#REF!</definedName>
    <definedName name="ช3303_2" localSheetId="24">#REF!</definedName>
    <definedName name="ช3303_2" localSheetId="26">#REF!</definedName>
    <definedName name="ช3303_2" localSheetId="27">#REF!</definedName>
    <definedName name="ช3303_2" localSheetId="16">#REF!</definedName>
    <definedName name="ช3303_2" localSheetId="20">#REF!</definedName>
    <definedName name="ช3303_2" localSheetId="21">#REF!</definedName>
    <definedName name="ช3303_2" localSheetId="23">#REF!</definedName>
    <definedName name="ช3303_2" localSheetId="30">#REF!</definedName>
    <definedName name="ช3303_2" localSheetId="31">#REF!</definedName>
    <definedName name="ช3303_2" localSheetId="36">#REF!</definedName>
    <definedName name="ช3303_2" localSheetId="37">#REF!</definedName>
    <definedName name="ช3303_2" localSheetId="38">#REF!</definedName>
    <definedName name="ช3303_2" localSheetId="39">#REF!</definedName>
    <definedName name="ช3303_2" localSheetId="42">#REF!</definedName>
    <definedName name="ช3303_2" localSheetId="7">#REF!</definedName>
    <definedName name="ช3303_2" localSheetId="10">#REF!</definedName>
    <definedName name="ช3303_2">#REF!</definedName>
    <definedName name="ช3305">[1]DropDown!$E$2:$E$10</definedName>
    <definedName name="ช3305_1" localSheetId="5">#REF!</definedName>
    <definedName name="ช3305_1" localSheetId="24">#REF!</definedName>
    <definedName name="ช3305_1" localSheetId="26">#REF!</definedName>
    <definedName name="ช3305_1" localSheetId="27">#REF!</definedName>
    <definedName name="ช3305_1" localSheetId="16">#REF!</definedName>
    <definedName name="ช3305_1" localSheetId="20">#REF!</definedName>
    <definedName name="ช3305_1" localSheetId="21">#REF!</definedName>
    <definedName name="ช3305_1" localSheetId="23">#REF!</definedName>
    <definedName name="ช3305_1" localSheetId="30">#REF!</definedName>
    <definedName name="ช3305_1" localSheetId="31">#REF!</definedName>
    <definedName name="ช3305_1" localSheetId="36">#REF!</definedName>
    <definedName name="ช3305_1" localSheetId="37">#REF!</definedName>
    <definedName name="ช3305_1" localSheetId="38">#REF!</definedName>
    <definedName name="ช3305_1" localSheetId="39">#REF!</definedName>
    <definedName name="ช3305_1" localSheetId="42">#REF!</definedName>
    <definedName name="ช3305_1" localSheetId="7">#REF!</definedName>
    <definedName name="ช3305_1" localSheetId="10">#REF!</definedName>
    <definedName name="ช3305_1">#REF!</definedName>
    <definedName name="ช3305_2" localSheetId="5">#REF!</definedName>
    <definedName name="ช3305_2" localSheetId="24">#REF!</definedName>
    <definedName name="ช3305_2" localSheetId="26">#REF!</definedName>
    <definedName name="ช3305_2" localSheetId="27">#REF!</definedName>
    <definedName name="ช3305_2" localSheetId="16">#REF!</definedName>
    <definedName name="ช3305_2" localSheetId="20">#REF!</definedName>
    <definedName name="ช3305_2" localSheetId="21">#REF!</definedName>
    <definedName name="ช3305_2" localSheetId="23">#REF!</definedName>
    <definedName name="ช3305_2" localSheetId="30">#REF!</definedName>
    <definedName name="ช3305_2" localSheetId="31">#REF!</definedName>
    <definedName name="ช3305_2" localSheetId="36">#REF!</definedName>
    <definedName name="ช3305_2" localSheetId="37">#REF!</definedName>
    <definedName name="ช3305_2" localSheetId="38">#REF!</definedName>
    <definedName name="ช3305_2" localSheetId="39">#REF!</definedName>
    <definedName name="ช3305_2" localSheetId="42">#REF!</definedName>
    <definedName name="ช3305_2" localSheetId="7">#REF!</definedName>
    <definedName name="ช3305_2" localSheetId="10">#REF!</definedName>
    <definedName name="ช3305_2">#REF!</definedName>
    <definedName name="ช3306">[1]DropDown!$D$2:$D$17</definedName>
    <definedName name="ช3306_1" localSheetId="5">#REF!</definedName>
    <definedName name="ช3306_1" localSheetId="24">#REF!</definedName>
    <definedName name="ช3306_1" localSheetId="26">#REF!</definedName>
    <definedName name="ช3306_1" localSheetId="27">#REF!</definedName>
    <definedName name="ช3306_1" localSheetId="16">#REF!</definedName>
    <definedName name="ช3306_1" localSheetId="20">#REF!</definedName>
    <definedName name="ช3306_1" localSheetId="21">#REF!</definedName>
    <definedName name="ช3306_1" localSheetId="23">#REF!</definedName>
    <definedName name="ช3306_1" localSheetId="30">#REF!</definedName>
    <definedName name="ช3306_1" localSheetId="31">#REF!</definedName>
    <definedName name="ช3306_1" localSheetId="36">#REF!</definedName>
    <definedName name="ช3306_1" localSheetId="37">#REF!</definedName>
    <definedName name="ช3306_1" localSheetId="38">#REF!</definedName>
    <definedName name="ช3306_1" localSheetId="39">#REF!</definedName>
    <definedName name="ช3306_1" localSheetId="42">#REF!</definedName>
    <definedName name="ช3306_1" localSheetId="7">#REF!</definedName>
    <definedName name="ช3306_1" localSheetId="10">#REF!</definedName>
    <definedName name="ช3306_1">#REF!</definedName>
    <definedName name="ช3307">[1]DropDown!$F$2:$F$3</definedName>
    <definedName name="ช3308">[1]DropDown!$G$2:$G$5</definedName>
    <definedName name="ช3309">[1]DropDown!$H$2:$H$3</definedName>
    <definedName name="ช33211" localSheetId="5">#REF!</definedName>
    <definedName name="ช33211" localSheetId="24">#REF!</definedName>
    <definedName name="ช33211" localSheetId="26">#REF!</definedName>
    <definedName name="ช33211" localSheetId="27">#REF!</definedName>
    <definedName name="ช33211" localSheetId="16">#REF!</definedName>
    <definedName name="ช33211" localSheetId="20">#REF!</definedName>
    <definedName name="ช33211" localSheetId="21">#REF!</definedName>
    <definedName name="ช33211" localSheetId="23">#REF!</definedName>
    <definedName name="ช33211" localSheetId="30">#REF!</definedName>
    <definedName name="ช33211" localSheetId="31">#REF!</definedName>
    <definedName name="ช33211" localSheetId="36">#REF!</definedName>
    <definedName name="ช33211" localSheetId="39">#REF!</definedName>
    <definedName name="ช33211" localSheetId="42">#REF!</definedName>
    <definedName name="ช33211" localSheetId="7">#REF!</definedName>
    <definedName name="ช33211" localSheetId="10">#REF!</definedName>
    <definedName name="ช33211">#REF!</definedName>
    <definedName name="ช3521" localSheetId="5">#REF!</definedName>
    <definedName name="ช3521" localSheetId="24">#REF!</definedName>
    <definedName name="ช3521" localSheetId="26">#REF!</definedName>
    <definedName name="ช3521" localSheetId="27">#REF!</definedName>
    <definedName name="ช3521" localSheetId="16">#REF!</definedName>
    <definedName name="ช3521" localSheetId="20">#REF!</definedName>
    <definedName name="ช3521" localSheetId="21">#REF!</definedName>
    <definedName name="ช3521" localSheetId="23">#REF!</definedName>
    <definedName name="ช3521" localSheetId="30">#REF!</definedName>
    <definedName name="ช3521" localSheetId="31">#REF!</definedName>
    <definedName name="ช3521" localSheetId="36">#REF!</definedName>
    <definedName name="ช3521" localSheetId="37">#REF!</definedName>
    <definedName name="ช3521" localSheetId="38">#REF!</definedName>
    <definedName name="ช3521" localSheetId="39">#REF!</definedName>
    <definedName name="ช3521" localSheetId="42">#REF!</definedName>
    <definedName name="ช3521" localSheetId="7">#REF!</definedName>
    <definedName name="ช3521" localSheetId="10">#REF!</definedName>
    <definedName name="ช3521">#REF!</definedName>
    <definedName name="ช3570">[1]DropDown!$J$2:$J$9</definedName>
    <definedName name="ช3580">[1]DropDown!$K$2:$K$7</definedName>
    <definedName name="ช3710">[1]DropDown!$L$2:$L$9</definedName>
    <definedName name="ช3710_1" localSheetId="5">#REF!</definedName>
    <definedName name="ช3710_1" localSheetId="24">#REF!</definedName>
    <definedName name="ช3710_1" localSheetId="26">#REF!</definedName>
    <definedName name="ช3710_1" localSheetId="27">#REF!</definedName>
    <definedName name="ช3710_1" localSheetId="16">#REF!</definedName>
    <definedName name="ช3710_1" localSheetId="20">#REF!</definedName>
    <definedName name="ช3710_1" localSheetId="21">#REF!</definedName>
    <definedName name="ช3710_1" localSheetId="23">#REF!</definedName>
    <definedName name="ช3710_1" localSheetId="30">#REF!</definedName>
    <definedName name="ช3710_1" localSheetId="31">#REF!</definedName>
    <definedName name="ช3710_1" localSheetId="36">#REF!</definedName>
    <definedName name="ช3710_1" localSheetId="37">#REF!</definedName>
    <definedName name="ช3710_1" localSheetId="38">#REF!</definedName>
    <definedName name="ช3710_1" localSheetId="39">#REF!</definedName>
    <definedName name="ช3710_1" localSheetId="42">#REF!</definedName>
    <definedName name="ช3710_1" localSheetId="7">#REF!</definedName>
    <definedName name="ช3710_1" localSheetId="10">#REF!</definedName>
    <definedName name="ช3710_1">#REF!</definedName>
    <definedName name="ช3710_2" localSheetId="5">#REF!</definedName>
    <definedName name="ช3710_2" localSheetId="24">#REF!</definedName>
    <definedName name="ช3710_2" localSheetId="26">#REF!</definedName>
    <definedName name="ช3710_2" localSheetId="27">#REF!</definedName>
    <definedName name="ช3710_2" localSheetId="16">#REF!</definedName>
    <definedName name="ช3710_2" localSheetId="20">#REF!</definedName>
    <definedName name="ช3710_2" localSheetId="21">#REF!</definedName>
    <definedName name="ช3710_2" localSheetId="23">#REF!</definedName>
    <definedName name="ช3710_2" localSheetId="30">#REF!</definedName>
    <definedName name="ช3710_2" localSheetId="31">#REF!</definedName>
    <definedName name="ช3710_2" localSheetId="36">#REF!</definedName>
    <definedName name="ช3710_2" localSheetId="37">#REF!</definedName>
    <definedName name="ช3710_2" localSheetId="38">#REF!</definedName>
    <definedName name="ช3710_2" localSheetId="39">#REF!</definedName>
    <definedName name="ช3710_2" localSheetId="42">#REF!</definedName>
    <definedName name="ช3710_2" localSheetId="7">#REF!</definedName>
    <definedName name="ช3710_2" localSheetId="10">#REF!</definedName>
    <definedName name="ช3710_2">#REF!</definedName>
    <definedName name="ช3710_3" localSheetId="5">#REF!</definedName>
    <definedName name="ช3710_3" localSheetId="24">#REF!</definedName>
    <definedName name="ช3710_3" localSheetId="26">#REF!</definedName>
    <definedName name="ช3710_3" localSheetId="27">#REF!</definedName>
    <definedName name="ช3710_3" localSheetId="16">#REF!</definedName>
    <definedName name="ช3710_3" localSheetId="20">#REF!</definedName>
    <definedName name="ช3710_3" localSheetId="21">#REF!</definedName>
    <definedName name="ช3710_3" localSheetId="23">#REF!</definedName>
    <definedName name="ช3710_3" localSheetId="30">#REF!</definedName>
    <definedName name="ช3710_3" localSheetId="31">#REF!</definedName>
    <definedName name="ช3710_3" localSheetId="36">#REF!</definedName>
    <definedName name="ช3710_3" localSheetId="37">#REF!</definedName>
    <definedName name="ช3710_3" localSheetId="38">#REF!</definedName>
    <definedName name="ช3710_3" localSheetId="39">#REF!</definedName>
    <definedName name="ช3710_3" localSheetId="42">#REF!</definedName>
    <definedName name="ช3710_3" localSheetId="7">#REF!</definedName>
    <definedName name="ช3710_3" localSheetId="10">#REF!</definedName>
    <definedName name="ช3710_3">#REF!</definedName>
    <definedName name="ช4100_1">[1]DropDown!$N$2:$N$3</definedName>
    <definedName name="ช4210">[1]DropDown!$O$2:$O$5</definedName>
    <definedName name="ช5100">[1]DropDown!$P$2:$P$3</definedName>
    <definedName name="ช5200">[1]DropDown!$Q$2:$Q$4</definedName>
    <definedName name="ช5300_1">[1]DropDown!$R$2:$R$4</definedName>
    <definedName name="ช6300">[1]DropDown!$T$2:$T$3</definedName>
    <definedName name="ช6300_1" localSheetId="5">#REF!</definedName>
    <definedName name="ช6300_1" localSheetId="24">#REF!</definedName>
    <definedName name="ช6300_1" localSheetId="26">#REF!</definedName>
    <definedName name="ช6300_1" localSheetId="27">#REF!</definedName>
    <definedName name="ช6300_1" localSheetId="16">#REF!</definedName>
    <definedName name="ช6300_1" localSheetId="20">#REF!</definedName>
    <definedName name="ช6300_1" localSheetId="21">#REF!</definedName>
    <definedName name="ช6300_1" localSheetId="23">#REF!</definedName>
    <definedName name="ช6300_1" localSheetId="30">#REF!</definedName>
    <definedName name="ช6300_1" localSheetId="31">#REF!</definedName>
    <definedName name="ช6300_1" localSheetId="36">#REF!</definedName>
    <definedName name="ช6300_1" localSheetId="37">#REF!</definedName>
    <definedName name="ช6300_1" localSheetId="38">#REF!</definedName>
    <definedName name="ช6300_1" localSheetId="39">#REF!</definedName>
    <definedName name="ช6300_1" localSheetId="42">#REF!</definedName>
    <definedName name="ช6300_1" localSheetId="7">#REF!</definedName>
    <definedName name="ช6300_1" localSheetId="10">#REF!</definedName>
    <definedName name="ช6300_1">#REF!</definedName>
    <definedName name="ช6301">[1]DropDown!$U$2:$U$3</definedName>
    <definedName name="ช6302">[1]DropDown!$V$2:$V$3</definedName>
    <definedName name="ด" localSheetId="5">#REF!</definedName>
    <definedName name="ด" localSheetId="24">#REF!</definedName>
    <definedName name="ด" localSheetId="26">#REF!</definedName>
    <definedName name="ด" localSheetId="27">#REF!</definedName>
    <definedName name="ด" localSheetId="16">#REF!</definedName>
    <definedName name="ด" localSheetId="20">#REF!</definedName>
    <definedName name="ด" localSheetId="21">#REF!</definedName>
    <definedName name="ด" localSheetId="23">#REF!</definedName>
    <definedName name="ด" localSheetId="30">#REF!</definedName>
    <definedName name="ด" localSheetId="31">#REF!</definedName>
    <definedName name="ด" localSheetId="36">#REF!</definedName>
    <definedName name="ด" localSheetId="7">#REF!</definedName>
    <definedName name="ด" localSheetId="10">#REF!</definedName>
    <definedName name="ด">#REF!</definedName>
    <definedName name="ดเกดาส" localSheetId="5">#REF!</definedName>
    <definedName name="ดเกดาส" localSheetId="24">#REF!</definedName>
    <definedName name="ดเกดาส" localSheetId="26">#REF!</definedName>
    <definedName name="ดเกดาส" localSheetId="27">#REF!</definedName>
    <definedName name="ดเกดาส" localSheetId="16">#REF!</definedName>
    <definedName name="ดเกดาส" localSheetId="20">#REF!</definedName>
    <definedName name="ดเกดาส" localSheetId="21">#REF!</definedName>
    <definedName name="ดเกดาส" localSheetId="23">#REF!</definedName>
    <definedName name="ดเกดาส" localSheetId="30">#REF!</definedName>
    <definedName name="ดเกดาส" localSheetId="31">#REF!</definedName>
    <definedName name="ดเกดาส" localSheetId="36">#REF!</definedName>
    <definedName name="ดเกดาส" localSheetId="42">#REF!</definedName>
    <definedName name="ดเกดาส" localSheetId="7">#REF!</definedName>
    <definedName name="ดเกดาส" localSheetId="10">#REF!</definedName>
    <definedName name="ดเกดาส">#REF!</definedName>
    <definedName name="ดเด" localSheetId="5">#REF!</definedName>
    <definedName name="ดเด" localSheetId="24">#REF!</definedName>
    <definedName name="ดเด" localSheetId="26">#REF!</definedName>
    <definedName name="ดเด" localSheetId="27">#REF!</definedName>
    <definedName name="ดเด" localSheetId="16">#REF!</definedName>
    <definedName name="ดเด" localSheetId="20">#REF!</definedName>
    <definedName name="ดเด" localSheetId="21">#REF!</definedName>
    <definedName name="ดเด" localSheetId="23">#REF!</definedName>
    <definedName name="ดเด" localSheetId="30">#REF!</definedName>
    <definedName name="ดเด" localSheetId="31">#REF!</definedName>
    <definedName name="ดเด" localSheetId="36">#REF!</definedName>
    <definedName name="ดเด" localSheetId="7">#REF!</definedName>
    <definedName name="ดเด" localSheetId="10">#REF!</definedName>
    <definedName name="ดเด">#REF!</definedName>
    <definedName name="ดด" localSheetId="5">#REF!</definedName>
    <definedName name="ดด" localSheetId="24">#REF!</definedName>
    <definedName name="ดด" localSheetId="26">#REF!</definedName>
    <definedName name="ดด" localSheetId="27">#REF!</definedName>
    <definedName name="ดด" localSheetId="16">#REF!</definedName>
    <definedName name="ดด" localSheetId="20">#REF!</definedName>
    <definedName name="ดด" localSheetId="21">#REF!</definedName>
    <definedName name="ดด" localSheetId="23">#REF!</definedName>
    <definedName name="ดด" localSheetId="30">#REF!</definedName>
    <definedName name="ดด" localSheetId="31">#REF!</definedName>
    <definedName name="ดด" localSheetId="36">#REF!</definedName>
    <definedName name="ดด" localSheetId="7">#REF!</definedName>
    <definedName name="ดด" localSheetId="10">#REF!</definedName>
    <definedName name="ดด">#REF!</definedName>
    <definedName name="ดหก" localSheetId="5">#REF!</definedName>
    <definedName name="ดหก" localSheetId="24">#REF!</definedName>
    <definedName name="ดหก" localSheetId="26">#REF!</definedName>
    <definedName name="ดหก" localSheetId="27">#REF!</definedName>
    <definedName name="ดหก" localSheetId="16">#REF!</definedName>
    <definedName name="ดหก" localSheetId="20">#REF!</definedName>
    <definedName name="ดหก" localSheetId="21">#REF!</definedName>
    <definedName name="ดหก" localSheetId="23">#REF!</definedName>
    <definedName name="ดหก" localSheetId="30">#REF!</definedName>
    <definedName name="ดหก" localSheetId="31">#REF!</definedName>
    <definedName name="ดหก" localSheetId="36">#REF!</definedName>
    <definedName name="ดหก" localSheetId="42">#REF!</definedName>
    <definedName name="ดหก" localSheetId="7">#REF!</definedName>
    <definedName name="ดหก" localSheetId="10">#REF!</definedName>
    <definedName name="ดหก">#REF!</definedName>
    <definedName name="ว3303">[2]Sheet1!$D$26:$D$44</definedName>
    <definedName name="ว3305">[2]Sheet1!$D$47:$D$55</definedName>
    <definedName name="ว3306">[2]Sheet1!$D$58:$D$73</definedName>
    <definedName name="ว3307">[2]Sheet1!$D$76:$D$77</definedName>
    <definedName name="ว3308">[2]Sheet1!$D$80:$D$83</definedName>
    <definedName name="ว3309">[2]Sheet1!$D$86:$D$87</definedName>
    <definedName name="ว3521">[2]Sheet1!$D$89:$D$92</definedName>
    <definedName name="ว3522">[2]Sheet1!$D$94:$D$97</definedName>
    <definedName name="ว3530">[2]Sheet1!$D$99:$D$102</definedName>
    <definedName name="ว3540">[2]Sheet1!$D$105:$D$108</definedName>
    <definedName name="ว3570">[2]Sheet1!$D$111:$D$118</definedName>
    <definedName name="ว3580">[2]Sheet1!$D$121:$D$126</definedName>
    <definedName name="ว3610">[2]Sheet1!$D$129:$D$132</definedName>
    <definedName name="ว3620">[2]Sheet1!$D$135:$D$138</definedName>
    <definedName name="ว3710">[2]Sheet1!$D$141:$D$152</definedName>
    <definedName name="ว4100">[2]Sheet1!$D$155:$D$168</definedName>
    <definedName name="ว4100_ว4200">[2]Sheet1!$D$209:$D$210</definedName>
    <definedName name="ว4200">[2]Sheet1!$D$171:$D$172</definedName>
    <definedName name="ว4210">[2]Sheet1!$D$175:$D$178</definedName>
    <definedName name="ว5100">[2]Sheet1!$D$181:$D$182</definedName>
    <definedName name="ว5200">[2]Sheet1!$D$185:$D$187</definedName>
    <definedName name="ว5300">[2]Sheet1!$D$190:$D$192</definedName>
    <definedName name="ว6300">[2]Sheet1!$D$195:$D$198</definedName>
    <definedName name="ว6301">[2]Sheet1!$D$201:$D$202</definedName>
    <definedName name="ว6302">[2]Sheet1!$D$205:$D$206</definedName>
    <definedName name="อ" localSheetId="24">#REF!</definedName>
    <definedName name="อ" localSheetId="26">#REF!</definedName>
    <definedName name="อ" localSheetId="27">#REF!</definedName>
    <definedName name="อ" localSheetId="16">#REF!</definedName>
    <definedName name="อ" localSheetId="30">#REF!</definedName>
    <definedName name="อ" localSheetId="31">#REF!</definedName>
    <definedName name="อ" localSheetId="36">#REF!</definedName>
    <definedName name="อ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" i="11" l="1"/>
  <c r="H1" i="11" l="1"/>
  <c r="E78" i="11" l="1"/>
  <c r="G78" i="11" s="1"/>
  <c r="E77" i="11"/>
  <c r="G77" i="11" s="1"/>
  <c r="E65" i="11"/>
  <c r="H101" i="11"/>
  <c r="J101" i="11" s="1"/>
  <c r="E75" i="11"/>
  <c r="G75" i="11" s="1"/>
  <c r="H63" i="11"/>
  <c r="J63" i="11" s="1"/>
  <c r="E76" i="11"/>
  <c r="G76" i="11" s="1"/>
  <c r="H89" i="11"/>
  <c r="J89" i="11" s="1"/>
  <c r="H54" i="11"/>
  <c r="J54" i="11" s="1"/>
  <c r="E102" i="11"/>
  <c r="G102" i="11" s="1"/>
  <c r="E64" i="11"/>
  <c r="H78" i="11"/>
  <c r="J78" i="11" s="1"/>
  <c r="E66" i="11"/>
  <c r="G66" i="11" s="1"/>
  <c r="E100" i="11"/>
  <c r="G100" i="11" s="1"/>
  <c r="E99" i="11"/>
  <c r="G99" i="11" s="1"/>
  <c r="H102" i="11"/>
  <c r="J102" i="11" s="1"/>
  <c r="E101" i="11"/>
  <c r="G101" i="11" s="1"/>
  <c r="H99" i="11"/>
  <c r="J99" i="11" s="1"/>
  <c r="H100" i="11"/>
  <c r="J100" i="11" s="1"/>
  <c r="E88" i="11"/>
  <c r="G88" i="11" s="1"/>
  <c r="H90" i="11"/>
  <c r="J90" i="11" s="1"/>
  <c r="E89" i="11"/>
  <c r="G89" i="11" s="1"/>
  <c r="H87" i="11"/>
  <c r="J87" i="11" s="1"/>
  <c r="E87" i="11"/>
  <c r="G87" i="11" s="1"/>
  <c r="E90" i="11"/>
  <c r="G90" i="11" s="1"/>
  <c r="H88" i="11"/>
  <c r="J88" i="11" s="1"/>
  <c r="H75" i="11"/>
  <c r="J75" i="11" s="1"/>
  <c r="H76" i="11"/>
  <c r="J76" i="11" s="1"/>
  <c r="H77" i="11"/>
  <c r="J77" i="11" s="1"/>
  <c r="E52" i="11"/>
  <c r="G52" i="11" s="1"/>
  <c r="E53" i="11"/>
  <c r="G53" i="11" s="1"/>
  <c r="H51" i="11"/>
  <c r="J51" i="11" s="1"/>
  <c r="E54" i="11"/>
  <c r="G54" i="11" s="1"/>
  <c r="H52" i="11"/>
  <c r="J52" i="11" s="1"/>
  <c r="E51" i="11"/>
  <c r="G51" i="11" s="1"/>
  <c r="H53" i="11"/>
  <c r="J53" i="11" s="1"/>
  <c r="H66" i="11"/>
  <c r="J66" i="11" s="1"/>
  <c r="E63" i="11"/>
  <c r="G63" i="11" s="1"/>
  <c r="E61" i="11"/>
  <c r="G61" i="11" s="1"/>
  <c r="H61" i="11"/>
  <c r="J61" i="11" s="1"/>
  <c r="H65" i="11"/>
  <c r="H96" i="11" l="1"/>
  <c r="J96" i="11" s="1"/>
  <c r="E96" i="11"/>
  <c r="H95" i="11"/>
  <c r="J95" i="11" s="1"/>
  <c r="E95" i="11"/>
  <c r="G95" i="11" s="1"/>
  <c r="H94" i="11"/>
  <c r="J94" i="11" s="1"/>
  <c r="E94" i="11"/>
  <c r="G94" i="11" s="1"/>
  <c r="H93" i="11"/>
  <c r="E93" i="11"/>
  <c r="E84" i="11"/>
  <c r="E83" i="11"/>
  <c r="G83" i="11" s="1"/>
  <c r="E82" i="11"/>
  <c r="G82" i="11" s="1"/>
  <c r="E81" i="11"/>
  <c r="H83" i="11"/>
  <c r="J83" i="11" s="1"/>
  <c r="H82" i="11"/>
  <c r="J82" i="11" s="1"/>
  <c r="H81" i="11"/>
  <c r="H72" i="11"/>
  <c r="E72" i="11"/>
  <c r="E71" i="11"/>
  <c r="G71" i="11" s="1"/>
  <c r="E70" i="11"/>
  <c r="G70" i="11" s="1"/>
  <c r="E69" i="11"/>
  <c r="H71" i="11"/>
  <c r="J71" i="11" s="1"/>
  <c r="H70" i="11"/>
  <c r="J70" i="11" s="1"/>
  <c r="H69" i="11"/>
  <c r="E60" i="11"/>
  <c r="E59" i="11"/>
  <c r="G59" i="11" s="1"/>
  <c r="E58" i="11"/>
  <c r="G58" i="11" s="1"/>
  <c r="E57" i="11"/>
  <c r="H59" i="11"/>
  <c r="J59" i="11" s="1"/>
  <c r="H58" i="11"/>
  <c r="J58" i="11" s="1"/>
  <c r="H57" i="11"/>
  <c r="H48" i="11"/>
  <c r="E47" i="11"/>
  <c r="G47" i="11" s="1"/>
  <c r="E46" i="11"/>
  <c r="G46" i="11" s="1"/>
  <c r="E45" i="11"/>
  <c r="H47" i="11"/>
  <c r="J47" i="11" s="1"/>
  <c r="H46" i="11"/>
  <c r="J46" i="11" s="1"/>
  <c r="H45" i="11"/>
  <c r="H32" i="11"/>
  <c r="E33" i="11"/>
  <c r="G33" i="11" s="1"/>
  <c r="H33" i="11"/>
  <c r="J33" i="11" s="1"/>
  <c r="E34" i="11"/>
  <c r="G34" i="11" s="1"/>
  <c r="H34" i="11"/>
  <c r="J34" i="11" s="1"/>
  <c r="E36" i="11"/>
  <c r="G36" i="11" s="1"/>
  <c r="H36" i="11"/>
  <c r="J36" i="11" s="1"/>
  <c r="H37" i="11"/>
  <c r="J37" i="11" s="1"/>
  <c r="E38" i="11"/>
  <c r="G38" i="11" s="1"/>
  <c r="H38" i="11"/>
  <c r="J38" i="11" s="1"/>
  <c r="E39" i="11"/>
  <c r="H39" i="11"/>
  <c r="J39" i="11" s="1"/>
  <c r="E40" i="11"/>
  <c r="H40" i="11"/>
  <c r="J40" i="11" s="1"/>
  <c r="E41" i="11"/>
  <c r="G41" i="11" s="1"/>
  <c r="H41" i="11"/>
  <c r="J41" i="11" s="1"/>
  <c r="E32" i="11"/>
  <c r="H20" i="11"/>
  <c r="E21" i="11"/>
  <c r="G21" i="11" s="1"/>
  <c r="H21" i="11"/>
  <c r="J21" i="11" s="1"/>
  <c r="E22" i="11"/>
  <c r="G22" i="11" s="1"/>
  <c r="H22" i="11"/>
  <c r="J22" i="11" s="1"/>
  <c r="E23" i="11"/>
  <c r="E24" i="11"/>
  <c r="G24" i="11" s="1"/>
  <c r="H24" i="11"/>
  <c r="J24" i="11" s="1"/>
  <c r="E25" i="11"/>
  <c r="G25" i="11" s="1"/>
  <c r="E26" i="11"/>
  <c r="G26" i="11" s="1"/>
  <c r="H26" i="11"/>
  <c r="J26" i="11" s="1"/>
  <c r="E27" i="11"/>
  <c r="G27" i="11" s="1"/>
  <c r="H27" i="11"/>
  <c r="J27" i="11" s="1"/>
  <c r="E28" i="11"/>
  <c r="G28" i="11" s="1"/>
  <c r="H28" i="11"/>
  <c r="J28" i="11" s="1"/>
  <c r="E29" i="11"/>
  <c r="G29" i="11" s="1"/>
  <c r="H29" i="11"/>
  <c r="J29" i="11" s="1"/>
  <c r="E20" i="11"/>
  <c r="E9" i="11"/>
  <c r="G9" i="11" s="1"/>
  <c r="H9" i="11"/>
  <c r="J9" i="11" s="1"/>
  <c r="E10" i="11"/>
  <c r="G10" i="11" s="1"/>
  <c r="E11" i="11"/>
  <c r="G11" i="11" s="1"/>
  <c r="H11" i="11"/>
  <c r="J11" i="11" s="1"/>
  <c r="E12" i="11"/>
  <c r="G12" i="11" s="1"/>
  <c r="H12" i="11"/>
  <c r="J12" i="11" s="1"/>
  <c r="E13" i="11"/>
  <c r="G13" i="11" s="1"/>
  <c r="E14" i="11"/>
  <c r="G14" i="11" s="1"/>
  <c r="H14" i="11"/>
  <c r="J14" i="11" s="1"/>
  <c r="E15" i="11"/>
  <c r="G15" i="11" s="1"/>
  <c r="E16" i="11"/>
  <c r="G16" i="11" s="1"/>
  <c r="H16" i="11"/>
  <c r="J16" i="11" s="1"/>
  <c r="E17" i="11"/>
  <c r="G17" i="11" s="1"/>
  <c r="E8" i="11"/>
  <c r="G8" i="11" s="1"/>
  <c r="H25" i="11" l="1"/>
  <c r="J25" i="11" s="1"/>
  <c r="J20" i="11"/>
  <c r="H19" i="11"/>
  <c r="E48" i="11"/>
  <c r="G93" i="11"/>
  <c r="E92" i="11"/>
  <c r="E97" i="11"/>
  <c r="G97" i="11" s="1"/>
  <c r="J93" i="11"/>
  <c r="H92" i="11"/>
  <c r="H97" i="11"/>
  <c r="J97" i="11" s="1"/>
  <c r="H98" i="11"/>
  <c r="J98" i="11" s="1"/>
  <c r="E98" i="11"/>
  <c r="G98" i="11" s="1"/>
  <c r="E85" i="11"/>
  <c r="G85" i="11" s="1"/>
  <c r="G81" i="11"/>
  <c r="E80" i="11"/>
  <c r="H85" i="11"/>
  <c r="J85" i="11" s="1"/>
  <c r="J81" i="11"/>
  <c r="H80" i="11"/>
  <c r="H86" i="11"/>
  <c r="J86" i="11" s="1"/>
  <c r="E86" i="11"/>
  <c r="G86" i="11" s="1"/>
  <c r="E73" i="11"/>
  <c r="G73" i="11" s="1"/>
  <c r="G69" i="11"/>
  <c r="E68" i="11"/>
  <c r="H73" i="11"/>
  <c r="J73" i="11" s="1"/>
  <c r="J69" i="11"/>
  <c r="H68" i="11"/>
  <c r="H74" i="11"/>
  <c r="J74" i="11" s="1"/>
  <c r="E74" i="11"/>
  <c r="G74" i="11" s="1"/>
  <c r="H49" i="11"/>
  <c r="J49" i="11" s="1"/>
  <c r="H50" i="11"/>
  <c r="J50" i="11" s="1"/>
  <c r="E50" i="11"/>
  <c r="G50" i="11" s="1"/>
  <c r="J45" i="11"/>
  <c r="H44" i="11"/>
  <c r="G45" i="11"/>
  <c r="E49" i="11"/>
  <c r="G49" i="11" s="1"/>
  <c r="G57" i="11"/>
  <c r="E56" i="11"/>
  <c r="J57" i="11"/>
  <c r="H56" i="11"/>
  <c r="E62" i="11"/>
  <c r="G62" i="11" s="1"/>
  <c r="H62" i="11"/>
  <c r="J62" i="11" s="1"/>
  <c r="E37" i="11"/>
  <c r="G37" i="11" s="1"/>
  <c r="G20" i="11"/>
  <c r="E19" i="11"/>
  <c r="E18" i="11" s="1"/>
  <c r="G32" i="11"/>
  <c r="E31" i="11"/>
  <c r="J32" i="11"/>
  <c r="H31" i="11"/>
  <c r="H17" i="11"/>
  <c r="J17" i="11" s="1"/>
  <c r="H15" i="11"/>
  <c r="J15" i="11" s="1"/>
  <c r="H13" i="11"/>
  <c r="J13" i="11" s="1"/>
  <c r="H10" i="11"/>
  <c r="J10" i="11" s="1"/>
  <c r="H8" i="11"/>
  <c r="J8" i="11" s="1"/>
  <c r="E44" i="11" l="1"/>
  <c r="G44" i="11" s="1"/>
  <c r="H18" i="11"/>
  <c r="J18" i="11" s="1"/>
  <c r="G31" i="11"/>
  <c r="E30" i="11"/>
  <c r="J92" i="11"/>
  <c r="H91" i="11"/>
  <c r="J91" i="11" s="1"/>
  <c r="E91" i="11"/>
  <c r="G91" i="11" s="1"/>
  <c r="G92" i="11"/>
  <c r="H79" i="11"/>
  <c r="J79" i="11" s="1"/>
  <c r="J80" i="11"/>
  <c r="G80" i="11"/>
  <c r="E79" i="11"/>
  <c r="G79" i="11" s="1"/>
  <c r="H67" i="11"/>
  <c r="J67" i="11" s="1"/>
  <c r="J68" i="11"/>
  <c r="G68" i="11"/>
  <c r="E67" i="11"/>
  <c r="G67" i="11" s="1"/>
  <c r="E43" i="11"/>
  <c r="G43" i="11" s="1"/>
  <c r="H43" i="11"/>
  <c r="J43" i="11" s="1"/>
  <c r="J44" i="11"/>
  <c r="H55" i="11"/>
  <c r="J56" i="11"/>
  <c r="G56" i="11"/>
  <c r="E55" i="11"/>
  <c r="H30" i="11"/>
  <c r="J30" i="11" s="1"/>
  <c r="J31" i="11"/>
  <c r="J19" i="11"/>
  <c r="G19" i="11"/>
  <c r="G18" i="11"/>
  <c r="H7" i="11"/>
  <c r="J7" i="11" s="1"/>
  <c r="E7" i="11"/>
  <c r="G30" i="11" l="1"/>
  <c r="G55" i="11"/>
  <c r="E42" i="11"/>
  <c r="G42" i="11" s="1"/>
  <c r="J55" i="11"/>
  <c r="H42" i="11"/>
  <c r="J42" i="11" s="1"/>
  <c r="E6" i="11"/>
  <c r="G6" i="11" s="1"/>
  <c r="G7" i="11"/>
  <c r="H6" i="11"/>
  <c r="E5" i="11" l="1"/>
  <c r="G5" i="11" s="1"/>
  <c r="J6" i="11"/>
  <c r="H5" i="11"/>
  <c r="J5" i="11" s="1"/>
  <c r="H108" i="11" l="1"/>
  <c r="H106" i="11"/>
  <c r="E107" i="11"/>
  <c r="E105" i="11"/>
  <c r="E108" i="11"/>
  <c r="E106" i="11"/>
  <c r="H107" i="11"/>
  <c r="H105" i="11"/>
  <c r="J107" i="11" l="1"/>
  <c r="G106" i="11"/>
  <c r="G107" i="11"/>
  <c r="J108" i="11"/>
  <c r="H114" i="11"/>
  <c r="J114" i="11" s="1"/>
  <c r="H110" i="11"/>
  <c r="E109" i="11"/>
  <c r="E113" i="11"/>
  <c r="E112" i="11"/>
  <c r="H111" i="11"/>
  <c r="J105" i="11"/>
  <c r="G108" i="11"/>
  <c r="J106" i="11"/>
  <c r="H104" i="11"/>
  <c r="H112" i="11"/>
  <c r="E111" i="11"/>
  <c r="E104" i="11"/>
  <c r="E110" i="11"/>
  <c r="H109" i="11"/>
  <c r="H113" i="11"/>
  <c r="E114" i="11"/>
  <c r="G112" i="11" l="1"/>
  <c r="J112" i="11"/>
  <c r="J111" i="11"/>
  <c r="G113" i="11"/>
  <c r="G114" i="11"/>
  <c r="J109" i="11"/>
  <c r="J110" i="11"/>
  <c r="J113" i="11"/>
  <c r="G105" i="11"/>
  <c r="G109" i="11"/>
  <c r="G110" i="11"/>
  <c r="G111" i="11"/>
  <c r="H103" i="11"/>
  <c r="E103" i="11"/>
  <c r="G104" i="11" l="1"/>
  <c r="G103" i="11"/>
  <c r="J104" i="11"/>
  <c r="J103" i="11"/>
  <c r="C14" i="15" l="1"/>
  <c r="C18" i="15"/>
  <c r="C42" i="15"/>
  <c r="C54" i="15"/>
  <c r="C22" i="15" l="1"/>
  <c r="C46" i="15"/>
  <c r="C30" i="15"/>
  <c r="C38" i="15"/>
  <c r="C26" i="15"/>
  <c r="C34" i="15"/>
  <c r="C10" i="15"/>
  <c r="C7" i="15"/>
  <c r="C47" i="15"/>
  <c r="C43" i="15"/>
  <c r="C39" i="15"/>
  <c r="C31" i="15"/>
  <c r="C23" i="15"/>
  <c r="C53" i="15"/>
  <c r="C41" i="15"/>
  <c r="C33" i="15"/>
  <c r="C17" i="15"/>
  <c r="C13" i="15"/>
  <c r="C12" i="15" s="1"/>
  <c r="C52" i="15"/>
  <c r="C44" i="15"/>
  <c r="C40" i="15"/>
  <c r="C32" i="15"/>
  <c r="C28" i="15"/>
  <c r="C24" i="15"/>
  <c r="C16" i="15"/>
  <c r="C27" i="15" l="1"/>
  <c r="D27" i="15" s="1"/>
  <c r="C15" i="15"/>
  <c r="C45" i="15"/>
  <c r="C20" i="15"/>
  <c r="C25" i="15"/>
  <c r="C9" i="15"/>
  <c r="C19" i="15"/>
  <c r="C35" i="15"/>
  <c r="C36" i="15"/>
  <c r="C48" i="15"/>
  <c r="C11" i="15"/>
  <c r="C21" i="15"/>
  <c r="C29" i="15"/>
  <c r="C37" i="15"/>
  <c r="C8" i="15"/>
  <c r="C6" i="15" s="1"/>
  <c r="D26" i="15" l="1"/>
  <c r="D19" i="15"/>
  <c r="D25" i="15"/>
  <c r="D12" i="15"/>
  <c r="D10" i="15"/>
  <c r="D21" i="15"/>
  <c r="D20" i="15"/>
  <c r="D11" i="15"/>
  <c r="D6" i="15"/>
  <c r="D9" i="15"/>
  <c r="D15" i="15"/>
  <c r="C49" i="15" l="1"/>
  <c r="D37" i="15" s="1"/>
  <c r="C50" i="15" l="1"/>
  <c r="D50" i="15" s="1"/>
  <c r="D48" i="15"/>
  <c r="D34" i="15"/>
  <c r="D45" i="15"/>
  <c r="D36" i="15"/>
  <c r="D33" i="15"/>
  <c r="D35" i="15"/>
  <c r="D29" i="15"/>
  <c r="D49" i="15"/>
  <c r="C27" i="9" l="1"/>
  <c r="C30" i="9"/>
  <c r="C14" i="9"/>
  <c r="C12" i="9"/>
  <c r="C35" i="9" l="1"/>
  <c r="C31" i="9"/>
  <c r="C38" i="9"/>
  <c r="C18" i="9"/>
  <c r="C34" i="9"/>
  <c r="C15" i="9"/>
  <c r="C22" i="9"/>
  <c r="C19" i="9"/>
  <c r="C36" i="9"/>
  <c r="C9" i="9"/>
  <c r="C32" i="9"/>
  <c r="C29" i="9"/>
  <c r="C25" i="9"/>
  <c r="C37" i="9"/>
  <c r="C28" i="9"/>
  <c r="C21" i="9"/>
  <c r="C33" i="9"/>
  <c r="C17" i="9"/>
  <c r="C16" i="9"/>
  <c r="C24" i="9"/>
  <c r="C11" i="9"/>
  <c r="C7" i="9" l="1"/>
  <c r="C20" i="9"/>
  <c r="C8" i="9"/>
  <c r="C13" i="9"/>
  <c r="C10" i="9" s="1"/>
  <c r="C26" i="9"/>
  <c r="C23" i="9"/>
  <c r="C6" i="9" l="1"/>
  <c r="C39" i="9" l="1"/>
  <c r="D26" i="9" s="1"/>
  <c r="D23" i="9" l="1"/>
  <c r="D35" i="9"/>
  <c r="D37" i="9"/>
  <c r="D34" i="9"/>
  <c r="D19" i="9"/>
  <c r="D31" i="9"/>
  <c r="D6" i="9"/>
  <c r="D33" i="9"/>
  <c r="D10" i="9"/>
  <c r="D32" i="9"/>
  <c r="D38" i="9"/>
  <c r="D36" i="9"/>
  <c r="D20" i="9"/>
  <c r="D18" i="9"/>
  <c r="D3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Chadaporn Pakdee</author>
  </authors>
  <commentList>
    <comment ref="S57" authorId="0" shapeId="0" xr:uid="{654630FB-6A1C-4A16-BEFA-3EF43D521781}">
      <text>
        <r>
          <rPr>
            <b/>
            <sz val="9"/>
            <color indexed="81"/>
            <rFont val="Tahoma"/>
            <family val="2"/>
          </rPr>
          <t>Chadaporn Pakdee:</t>
        </r>
        <r>
          <rPr>
            <sz val="9"/>
            <color indexed="81"/>
            <rFont val="Tahoma"/>
            <family val="2"/>
          </rPr>
          <t xml:space="preserve">
ยอดรวมจาก sheet ช1210</t>
        </r>
      </text>
    </comment>
  </commentList>
</comments>
</file>

<file path=xl/sharedStrings.xml><?xml version="1.0" encoding="utf-8"?>
<sst xmlns="http://schemas.openxmlformats.org/spreadsheetml/2006/main" count="4072" uniqueCount="949">
  <si>
    <t>รายการ</t>
  </si>
  <si>
    <t xml:space="preserve">หนี้สิน      </t>
  </si>
  <si>
    <t xml:space="preserve">1  สำรองประกันภัย    </t>
  </si>
  <si>
    <t xml:space="preserve">  1.1  สำรองประกันภัยสำหรับสัญญาประกันภัยระยะยาว  </t>
  </si>
  <si>
    <t>(ช2300)</t>
  </si>
  <si>
    <t xml:space="preserve">  1.2  สำรองประกันภัยสำหรับสัญญาประกันภัยระยะสั้น  </t>
  </si>
  <si>
    <t xml:space="preserve">    1.2.1  สำรองค่าสินไหมทดแทน</t>
  </si>
  <si>
    <t xml:space="preserve">    1.2.2  สำรองเบี้ยประกันภัย</t>
  </si>
  <si>
    <t xml:space="preserve">2  เงินจ่ายตามกรมธรรม์ประกันภัยค้างจ่าย    </t>
  </si>
  <si>
    <t>(ช2510)</t>
  </si>
  <si>
    <t xml:space="preserve">3  หนี้สินอื่นตามกรมธรรม์ประกันภัย    </t>
  </si>
  <si>
    <t>(ช6200)</t>
  </si>
  <si>
    <t xml:space="preserve">4  หนี้สินจากสัญญาลงทุน     </t>
  </si>
  <si>
    <t>(ช1800)</t>
  </si>
  <si>
    <t xml:space="preserve">5  เงินเบิกเกินบัญชีและเงินกู้ยืม    </t>
  </si>
  <si>
    <t xml:space="preserve">  5.1  เงินเบิกเกินบัญชี  </t>
  </si>
  <si>
    <t>(ช6300)</t>
  </si>
  <si>
    <t xml:space="preserve">  5.2  เงินกู้ยืมอื่นๆ  </t>
  </si>
  <si>
    <t xml:space="preserve">6  หนี้สินจากการประกันภัยต่อ    </t>
  </si>
  <si>
    <t xml:space="preserve">  6.1  เงินถือไว้จากการประกันภัยต่อ  </t>
  </si>
  <si>
    <t>(ช4100)</t>
  </si>
  <si>
    <t xml:space="preserve">  6.2  เงินค้างจ่ายเกี่ยวกับการประกันภัยต่อ  </t>
  </si>
  <si>
    <t>(ช4200)</t>
  </si>
  <si>
    <t xml:space="preserve">  6.3  เจ้าหนี้ประกันภัยต่ออื่น  </t>
  </si>
  <si>
    <t xml:space="preserve">7  หนี้สินภาษีเงินได้รอตัดบัญชี    </t>
  </si>
  <si>
    <t xml:space="preserve">8  ภาษีเงินได้ค้างจ่าย    </t>
  </si>
  <si>
    <t xml:space="preserve">9  หนี้สินอื่นๆ    </t>
  </si>
  <si>
    <t xml:space="preserve">  9.1  ค่าใช้จ่ายค้างจ่าย  </t>
  </si>
  <si>
    <t>(ช2520)</t>
  </si>
  <si>
    <t xml:space="preserve">  9.2  ภาระผูกพันผลประโยชน์พนักงาน</t>
  </si>
  <si>
    <t xml:space="preserve">  9.3  อื่น ๆ   </t>
  </si>
  <si>
    <t>(ช6900)</t>
  </si>
  <si>
    <t xml:space="preserve">10  ตราสารอนุพันธ์    </t>
  </si>
  <si>
    <t>(ช3310)</t>
  </si>
  <si>
    <t xml:space="preserve">11  บัญชีเดินสะพัดสำนักงานใหญ่*    </t>
  </si>
  <si>
    <t xml:space="preserve">  รวมหนี้สิน    </t>
  </si>
  <si>
    <t xml:space="preserve">ส่วนของเจ้าของ      </t>
  </si>
  <si>
    <t xml:space="preserve">12   ทุนชำระแล้ว    </t>
  </si>
  <si>
    <t xml:space="preserve">  12.1  หุ้นสามัญที่ออกและชำระแล้ว  </t>
  </si>
  <si>
    <t>(ช1400)</t>
  </si>
  <si>
    <t xml:space="preserve">  12.2  หุ้นบุริมสิทธิที่ไม่สามารถไถ่ถอนได้ ชนิดไม่สะสมเงินปันผล   </t>
  </si>
  <si>
    <t xml:space="preserve">  12.3  หุ้นบุริมสิทธิที่ไม่สามารถไถ่ถอนได้ ชนิดสะสมเงินปันผล   </t>
  </si>
  <si>
    <t xml:space="preserve">  รวมทุนชำระแล้ว    </t>
  </si>
  <si>
    <t xml:space="preserve">13  เงินลงทุนจากสำนักงานใหญ่*    </t>
  </si>
  <si>
    <t xml:space="preserve">14  ใบสำคัญแสดงสิทธิที่จะซื้อหุ้น    </t>
  </si>
  <si>
    <t xml:space="preserve">15  ส่วนเกิน (ต่ำกว่า) มูลค่าหุ้น    </t>
  </si>
  <si>
    <t xml:space="preserve">16  องค์ประกอบอื่นของส่วนของเจ้าของ    </t>
  </si>
  <si>
    <t xml:space="preserve">  16.1  ส่วนเกิน (ต่ำกว่า) ทุนจากการเปลี่ยนแปลงมูลค่าเงินลงทุน  </t>
  </si>
  <si>
    <t xml:space="preserve">  16.2  ส่วนเกินทุนจากการเปลี่ยนแปลงมูลค่าสินทรัพย์  </t>
  </si>
  <si>
    <t xml:space="preserve">  16.3  ส่วนเกิน (ต่ำกว่า) ทุนอื่น  </t>
  </si>
  <si>
    <t xml:space="preserve">  16.4  กำไร(ขาดทุน)จากการประเมินมูลค่ายุติธรรมตราสารป้องกันความเสี่ยง  </t>
  </si>
  <si>
    <t xml:space="preserve">  16.5  ผลกำไร(ขาดทุน)ที่ยังไม่เกิดขึ้นจริงอื่น  </t>
  </si>
  <si>
    <t xml:space="preserve">  16.6  ภาษีเงินได้เกี่ยวกับองค์ประกอบของกำไรขาดทุนเบ็ดเสร็จอื่น  </t>
  </si>
  <si>
    <t xml:space="preserve">  16.7  อื่นๆ  </t>
  </si>
  <si>
    <t xml:space="preserve">17  กำไร (ขาดทุน) สะสม    </t>
  </si>
  <si>
    <t xml:space="preserve">  17.1  จัดสรรแล้ว  </t>
  </si>
  <si>
    <t xml:space="preserve">  17.2  ยังไม่ได้จัดสรร  </t>
  </si>
  <si>
    <t xml:space="preserve">18  หุ้นทุนซื้อคืน    </t>
  </si>
  <si>
    <t xml:space="preserve">  รวมส่วนของเจ้าของ    </t>
  </si>
  <si>
    <t xml:space="preserve">  รวมหนี้สินและส่วนของเจ้าของ    </t>
  </si>
  <si>
    <t>รายการนอกงบดุล-ภาระผูกพันทั้งสิ้น</t>
  </si>
  <si>
    <t xml:space="preserve">19  การรับอาวัลตั๋วเงิน    </t>
  </si>
  <si>
    <t>(ช7001)</t>
  </si>
  <si>
    <t xml:space="preserve">20  ออกหนังสือค้ำประกัน    </t>
  </si>
  <si>
    <t>(ช7002)</t>
  </si>
  <si>
    <t xml:space="preserve">21  ภาระผูกพันอื่น    </t>
  </si>
  <si>
    <t>หมายเหตุ : * ใช้สำหรับสาขาของบริษัทต่างประเทศ</t>
  </si>
  <si>
    <t>ช.1220</t>
  </si>
  <si>
    <t xml:space="preserve">สินทรัพย์      </t>
  </si>
  <si>
    <t xml:space="preserve">1  เงินลงทุนในหลักทรัพย์    </t>
  </si>
  <si>
    <t xml:space="preserve">  1.1  พันธบัตร ตั๋วเงิน หุ้นกู้ ออกโดย  </t>
  </si>
  <si>
    <t xml:space="preserve">    1.1.1 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ในสกุลเงินบาท</t>
  </si>
  <si>
    <t>(ช3302,3,6)</t>
  </si>
  <si>
    <t xml:space="preserve">    1.1.2 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ในสกุลเงินต่างประเทศ </t>
  </si>
  <si>
    <t xml:space="preserve">    1.1.4 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(ในสกุลเงินต่างประเทศ) รวมถึงรัฐวิสาหกิจต่างประเทศ (ในสกุลเงินตราใดๆ) </t>
  </si>
  <si>
    <t xml:space="preserve">    1.1.5  ธนาคารเพื่อการพัฒนาซึ่งร่วมก่อตั้งโดยหลายประเทศ</t>
  </si>
  <si>
    <t>(ช3303,6)</t>
  </si>
  <si>
    <t xml:space="preserve">    1.1.6  สถาบันการเงิน / บริษัทหลักทรัพย์ / บริษัทประกันภัย</t>
  </si>
  <si>
    <t xml:space="preserve">    1.1.7  บริษัท </t>
  </si>
  <si>
    <t xml:space="preserve">    1.1.8  อื่นๆ</t>
  </si>
  <si>
    <t xml:space="preserve">  1.2  หุ้นทุน  </t>
  </si>
  <si>
    <t xml:space="preserve">    1.2.1  "ตราสารทุนที่จดทะเบียนในตลาดหลักทรัพย์แห่งประเทศไทย ตลาดหลักทรัพย์ เอ็ม เอ ไอ</t>
  </si>
  <si>
    <t>(ช3305)</t>
  </si>
  <si>
    <t xml:space="preserve">    1.2.2  ตราสารทุนที่จดทะเบียนในตลาดหลักทรัพย์อื่น และอยู่ในดัชนีตลาดหลักทรัพย์ตามที่กำหนด</t>
  </si>
  <si>
    <t xml:space="preserve">    1.2.3  เงินลงทุนในบริษัทย่อยและบริษัทร่วม (ยกเว้นเงินลงทุนตาม 1.2.4)</t>
  </si>
  <si>
    <t xml:space="preserve">    1.2.4  เงินลงทุนในบริษัทย่อยและบริษัทร่วมที่ได้รับอนุญาตให้ประกอบธุรกิจประกันชีวิตตามกฏหมายว่าด้วยการประกันชีวิต และเงินลงทุนในบริษัทย่อยและบริษัทร่วมที่ได้รับอนุญาตให้ประกอบธุรกิจประกันวินาศภัยตามกฏหมายว่าด้วยการประกันวินาศภัย</t>
  </si>
  <si>
    <t xml:space="preserve">    1.2.5  หุ้นทุนอื่นๆ </t>
  </si>
  <si>
    <t xml:space="preserve">  1.3  อื่นๆ  </t>
  </si>
  <si>
    <t xml:space="preserve">    1.3.1  หน่วยลงทุน</t>
  </si>
  <si>
    <t>(ช3307)</t>
  </si>
  <si>
    <t xml:space="preserve">    1.3.2  ใบสำคัญแสดงสิทธิการซื้อหุ้นสามัญ-หุ้นกู้-หน่วยลงทุน-อื่นๆ</t>
  </si>
  <si>
    <t>(ช3308)</t>
  </si>
  <si>
    <t xml:space="preserve">    1.3.3  สลากออมทรัพย์</t>
  </si>
  <si>
    <t>(ช3309)</t>
  </si>
  <si>
    <t xml:space="preserve">2  เงินให้กู้ยืม    </t>
  </si>
  <si>
    <t xml:space="preserve">  2.1  เงินลงทุนให้เช่าซื้อรถ / เช่าทรัพย์สินแบบลิสซิ่ง  </t>
  </si>
  <si>
    <t>(ช3610, ช3620)</t>
  </si>
  <si>
    <t xml:space="preserve">  2.2  เงินให้กู้โดยมีกรมธรรม์เป็นประกัน (UL[ ]บาท)  </t>
  </si>
  <si>
    <t xml:space="preserve">  2.3  เงินให้กู้โดยมีอสังหาริมทรัพย์จำนองเป็นประกัน  </t>
  </si>
  <si>
    <t xml:space="preserve">    2.3.1  อสังหาริมทรัพย์ที่ใช้เป็นที่อยู่อาศัย</t>
  </si>
  <si>
    <t>(ช3520)</t>
  </si>
  <si>
    <t xml:space="preserve">    2.3.2  อสังหาริมทรัพย์ประเภทอื่น</t>
  </si>
  <si>
    <t xml:space="preserve">  2.4  เงินให้กู้ยืมโดยมีหลักทรัพย์เป็นประกัน    </t>
  </si>
  <si>
    <t>(ช3530)</t>
  </si>
  <si>
    <t xml:space="preserve">  2.5  เงินให้กู้ยืมโดยมีธนาคารพาณิชย์ค้ำประกัน  </t>
  </si>
  <si>
    <t>(ช3540)</t>
  </si>
  <si>
    <t xml:space="preserve">  2.6  เงินให้กู้ยืมโดยมีบุคคลค้ำประกัน  </t>
  </si>
  <si>
    <t>(ช3570)</t>
  </si>
  <si>
    <t xml:space="preserve">  2.7  เงินให้กู้ยืมอื่น  </t>
  </si>
  <si>
    <t>(ช3580)</t>
  </si>
  <si>
    <t xml:space="preserve">3  เงินลงทุนอื่น    </t>
  </si>
  <si>
    <t>(ช3690)</t>
  </si>
  <si>
    <t xml:space="preserve">4  เงินสดและเงินฝากกับสถาบันการเงิน    </t>
  </si>
  <si>
    <t>(ช3710)</t>
  </si>
  <si>
    <t xml:space="preserve">5  อสังหาริมทรัพย์และสินทรัพย์ดำเนินงาน    </t>
  </si>
  <si>
    <t xml:space="preserve">  5.1  ที่ทำการ  </t>
  </si>
  <si>
    <t>(ช5100)</t>
  </si>
  <si>
    <t xml:space="preserve">  5.2  สินทรัพย์ดำเนินงาน  </t>
  </si>
  <si>
    <t>(ช5300)</t>
  </si>
  <si>
    <t xml:space="preserve">6  อสังหาริมทรัพย์อื่น    </t>
  </si>
  <si>
    <t xml:space="preserve">  6.1  อสังหาริมทรัพย์รอการขาย  </t>
  </si>
  <si>
    <t>(ช5200)</t>
  </si>
  <si>
    <t xml:space="preserve">  6.2  อสังหาริมทรัพย์เพื่อการลงทุน  </t>
  </si>
  <si>
    <t>(ช3630, ช5100,ช5200)</t>
  </si>
  <si>
    <t xml:space="preserve">7  สินทรัพย์จากการประกันภัยต่อ (Reinsurance asset)    </t>
  </si>
  <si>
    <t xml:space="preserve">  7.1  เงินวางไว้จากการประกันภัยต่อ  </t>
  </si>
  <si>
    <t xml:space="preserve">  7.2  เงินค้างรับเกี่ยวกับการประกันภัยต่อ  </t>
  </si>
  <si>
    <t xml:space="preserve">  7.3  สำรองประกันภัยส่วนที่เรียกคืนจากการประกันภัยต่อที่รวมค่าเผื่อความผันผวน**  </t>
  </si>
  <si>
    <t xml:space="preserve">  7.4  ลูกหนี้ประกันภัยต่ออื่น  </t>
  </si>
  <si>
    <t xml:space="preserve">8  เบี้ยประกันภัยค้างรับ    </t>
  </si>
  <si>
    <t>(ช2600)</t>
  </si>
  <si>
    <t xml:space="preserve">9  สินทรัพย์ภาษีเงินได้รอตัดบัญชี    </t>
  </si>
  <si>
    <t xml:space="preserve">10  รายได้จากการลงทุนค้างรับ    </t>
  </si>
  <si>
    <t>(ช3100)</t>
  </si>
  <si>
    <t xml:space="preserve">11  ค่าความนิยม    </t>
  </si>
  <si>
    <t xml:space="preserve">12  ตราสารอนุพันธ์    </t>
  </si>
  <si>
    <t xml:space="preserve">13  สินทรัพย์อื่น    </t>
  </si>
  <si>
    <t>(ช5900)</t>
  </si>
  <si>
    <t xml:space="preserve">14  สินทรัพย์ลงทุนที่ผู้เอาประกันภัยรับความเสี่ยง    </t>
  </si>
  <si>
    <t>(ช1700)</t>
  </si>
  <si>
    <t xml:space="preserve">15  บัญชีเดินสะพัดสำนักงานใหญ่*  </t>
  </si>
  <si>
    <t>รวมสินทรัพย์</t>
  </si>
  <si>
    <t>*ใช้สำหรับสาขาของบริษัทต่างประเทศ</t>
  </si>
  <si>
    <t>** รวมค่าเผื่อความผันผวนใช้กับช่องราคาประเมิน</t>
  </si>
  <si>
    <t>* ใช้สำหรับสาขาของบริษัทต่างประเทศ</t>
  </si>
  <si>
    <t>ผลิตภัณฑ์ประกันชีวิตแบบทั่วไป</t>
  </si>
  <si>
    <t>อื่นๆ</t>
  </si>
  <si>
    <t>รวม</t>
  </si>
  <si>
    <t>สุขภาพ</t>
  </si>
  <si>
    <t xml:space="preserve">  1.1  รับประกันภัยโดยตรง</t>
  </si>
  <si>
    <t xml:space="preserve">  1.2  รับประกันภัยต่อ</t>
  </si>
  <si>
    <t xml:space="preserve">  1.3  เอาประกันภัยต่อ</t>
  </si>
  <si>
    <t xml:space="preserve">  1.4  สุทธิ (1.1+1.2-1.3)</t>
  </si>
  <si>
    <t xml:space="preserve">  2.1  รับประกันภัยโดยตรง</t>
  </si>
  <si>
    <t xml:space="preserve">  2.2  รับประกันภัยต่อ</t>
  </si>
  <si>
    <t xml:space="preserve">  2.3  เอาประกันภัยต่อ</t>
  </si>
  <si>
    <t xml:space="preserve">  2.4  สุทธิ (2.1+2.2-2.3)</t>
  </si>
  <si>
    <t xml:space="preserve">  3.1  รับประกันภัยโดยตรง</t>
  </si>
  <si>
    <t xml:space="preserve">  3.2  รับประกันภัยต่อ</t>
  </si>
  <si>
    <t xml:space="preserve">  3.3.  เอาประกันภัยต่อ</t>
  </si>
  <si>
    <t xml:space="preserve">  3.4  สุทธิ (3.1+3.2-3.3)</t>
  </si>
  <si>
    <t>ค่าใช้จ่ายในการดำเนินงาน</t>
  </si>
  <si>
    <t xml:space="preserve">      3.1.1.1  คณะกรรมการ</t>
  </si>
  <si>
    <t xml:space="preserve">      3.1.1.2  พนักงานและผู้บริหารตัวแทนประกันชีวิต</t>
  </si>
  <si>
    <t xml:space="preserve">      3.1.2.1  คณะกรรมการ</t>
  </si>
  <si>
    <t xml:space="preserve">      3.1.2.2  พนักงานและผู้บริหารตัวแทนประกันชีวิต</t>
  </si>
  <si>
    <t xml:space="preserve">      3.1.3.1  คณะกรรมการ</t>
  </si>
  <si>
    <t xml:space="preserve">      3.1.3.2  พนักงานและผู้บริหารตัวแทนประกันชีวิต</t>
  </si>
  <si>
    <t>ช.1210</t>
  </si>
  <si>
    <t>AIA</t>
  </si>
  <si>
    <t>Alife</t>
  </si>
  <si>
    <t>AZAY</t>
  </si>
  <si>
    <t>BLA</t>
  </si>
  <si>
    <t>BUILife</t>
  </si>
  <si>
    <t>DLA</t>
  </si>
  <si>
    <t>FWD</t>
  </si>
  <si>
    <t>GT</t>
  </si>
  <si>
    <t>KTAL</t>
  </si>
  <si>
    <t>MIT</t>
  </si>
  <si>
    <t>MTL</t>
  </si>
  <si>
    <t>OLIC</t>
  </si>
  <si>
    <t>PLA</t>
  </si>
  <si>
    <t>PLT</t>
  </si>
  <si>
    <t>SAHA</t>
  </si>
  <si>
    <t>SCB Life</t>
  </si>
  <si>
    <t>TLI</t>
  </si>
  <si>
    <t>TMLTH</t>
  </si>
  <si>
    <t>TSLI</t>
  </si>
  <si>
    <t xml:space="preserve">    1.1.3 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
(ในสกุลเงินบาท) </t>
  </si>
  <si>
    <t>รวม
TOTAL</t>
  </si>
  <si>
    <t>รวมทั้งหมด
Grand  Total</t>
  </si>
  <si>
    <t>ส่วนแบ่ง
Share</t>
  </si>
  <si>
    <t>TRE</t>
  </si>
  <si>
    <t>หน่วย : ล้านบาท
Unit : Million Baht</t>
  </si>
  <si>
    <t xml:space="preserve"> </t>
  </si>
  <si>
    <t>สมาคมประกันชีวิตไทย</t>
  </si>
  <si>
    <t>The Thai Life Assurance Association</t>
  </si>
  <si>
    <t>www.tlaa.org</t>
  </si>
  <si>
    <t>ลำดับ
ที่</t>
  </si>
  <si>
    <t>อัตราการ
เปลี่ยนแปลง</t>
  </si>
  <si>
    <t>no.</t>
  </si>
  <si>
    <t>Items</t>
  </si>
  <si>
    <t>1.</t>
  </si>
  <si>
    <t>ประเภทสามัญ (Ordinary)</t>
  </si>
  <si>
    <t>ตลอดชีพ (Whole Life)</t>
  </si>
  <si>
    <t>สะสมทรัพย์ (Endownment)</t>
  </si>
  <si>
    <t>เฉพาะกาล (Term)</t>
  </si>
  <si>
    <t>อื่นๆ (Others)</t>
  </si>
  <si>
    <t>ประเภทอุตสาหกรรม (Industrial)</t>
  </si>
  <si>
    <t>ประเภทกลุ่ม (Group)</t>
  </si>
  <si>
    <t>2.</t>
  </si>
  <si>
    <t>2.1</t>
  </si>
  <si>
    <t>กรมธรรม์ประกันชีวิตรายใหม่ (New Business)</t>
  </si>
  <si>
    <t xml:space="preserve">       ตลอดชีพ (Whole Life)</t>
  </si>
  <si>
    <t xml:space="preserve">       สะสมทรัพย์ (Endownment)</t>
  </si>
  <si>
    <t xml:space="preserve">       เฉพาะกาล (Term)</t>
  </si>
  <si>
    <t xml:space="preserve">       อื่นๆ (Others)</t>
  </si>
  <si>
    <t>2.2</t>
  </si>
  <si>
    <t>กรมธรรม์ประกันชีวิตที่ต่ออายุใหม่ (Reinstatment Policies)</t>
  </si>
  <si>
    <t>2.3</t>
  </si>
  <si>
    <t>3.</t>
  </si>
  <si>
    <t>มรณกรรม (Death)</t>
  </si>
  <si>
    <t>Continue...&gt;&gt;&gt;</t>
  </si>
  <si>
    <t>4.</t>
  </si>
  <si>
    <t>อัตราการเปลี่ยนแปลง</t>
  </si>
  <si>
    <t xml:space="preserve"> %  Change</t>
  </si>
  <si>
    <t>5.</t>
  </si>
  <si>
    <t>เบี้ยประกันภัยรับสุทธิทั้งหมด (Total Net Written Premiums)</t>
  </si>
  <si>
    <t xml:space="preserve">   เบี้ยประกันภัยรับสุทธิปีแรก (First Year Premiums)</t>
  </si>
  <si>
    <t xml:space="preserve">   เบี้ยประกันภัยรับสุทธิปีต่อไป (Renewal Premiums)</t>
  </si>
  <si>
    <t xml:space="preserve">   เบี้ยประกันภัยรับสุทธิจ่ายครั้งเดียว (Single Premiums)</t>
  </si>
  <si>
    <t>6.</t>
  </si>
  <si>
    <t xml:space="preserve">   ประเภทสามัญ (Ordinary)</t>
  </si>
  <si>
    <t xml:space="preserve">   ประเภทอุตสาหกรรม (Industrial)</t>
  </si>
  <si>
    <t xml:space="preserve">   ประเภทกลุ่ม (Group)</t>
  </si>
  <si>
    <t xml:space="preserve">   อุบัติเหตุส่วนบุคคล (PA)</t>
  </si>
  <si>
    <t>7.</t>
  </si>
  <si>
    <t>การจ่ายเงินตามกรมธรรม์ประกันภัย (Benefit Payments)</t>
  </si>
  <si>
    <t xml:space="preserve">   ครบกำหนด (Maturity)</t>
  </si>
  <si>
    <t xml:space="preserve">   มรณกรรม (Death)</t>
  </si>
  <si>
    <t xml:space="preserve">   เวนคืน (Surrender)</t>
  </si>
  <si>
    <t xml:space="preserve">   เงินได้ประจำ (Annuity)</t>
  </si>
  <si>
    <t xml:space="preserve">   อุบัติเหตุและทุพพลภาพ (Accident and Disability)</t>
  </si>
  <si>
    <t xml:space="preserve">   เงินจ่ายเพื่อการประกันสุขภาพ  (Health Benefit)</t>
  </si>
  <si>
    <t xml:space="preserve">   อื่น ๆ (Others)</t>
  </si>
  <si>
    <t>8.</t>
  </si>
  <si>
    <t>รายได้จากธุรกิจประกันชีวิต (Income of Life Insurance Business)</t>
  </si>
  <si>
    <t xml:space="preserve">   รายได้จากเบี้ยประกันภัยรับ (Premium Income)</t>
  </si>
  <si>
    <t xml:space="preserve">   รายได้สุทธิจากการลงทุน (Net Investment Income)</t>
  </si>
  <si>
    <t xml:space="preserve">   รายได้อื่นๆ (Other Income)</t>
  </si>
  <si>
    <t>9.</t>
  </si>
  <si>
    <t>ค่าจ้างและค่าบำเหน็จ และค่าใช้จ่ายในการรับประกันภัยของธุรกิจประกันชีวิต (Commissions and Brokerages and Underwriting Expenses of Life Insurance Business)</t>
  </si>
  <si>
    <t xml:space="preserve">   ค่าจ้างและค่าบำเหน็จ (Commissions and Brokerages)</t>
  </si>
  <si>
    <t xml:space="preserve">   ค่าใช้จ่ายในการรับประกันภัยอื่น (Other Underwriting Expenses)</t>
  </si>
  <si>
    <t xml:space="preserve">   ค่าใช้จ่ายในการดำเนินงาน (Operation Expenses)</t>
  </si>
  <si>
    <t>10.</t>
  </si>
  <si>
    <t xml:space="preserve">   สินทรัพย์ลงทุน (Investment Assets)</t>
  </si>
  <si>
    <t xml:space="preserve">   อื่นๆ (Others)</t>
  </si>
  <si>
    <t>11.</t>
  </si>
  <si>
    <t xml:space="preserve">   หนี้สิน (Liabilities)</t>
  </si>
  <si>
    <t>13.</t>
  </si>
  <si>
    <t>14.</t>
  </si>
  <si>
    <t>กำไร (ขาดทุน) จากการดำเนินงาน (Profit (Loss) from Operation)</t>
  </si>
  <si>
    <t>กำไร (ขาดทุน) จากการจำหน่ายเงินลงทุน การโอนเปลี่ยนประเภทเงินลงทุน การจำหน่ายอสังหาริมทรัพย์ที่ได้รับจากการชำระหนี้ และขาดทุนจากการด้อยค่าของสินทรัพย์ (Capital Gain (Loss))</t>
  </si>
  <si>
    <t>15.</t>
  </si>
  <si>
    <t>ภาษีเงินได้นิติบุคคล (Corporate Taxes)</t>
  </si>
  <si>
    <t>กำไร (ขาดทุน) สุทธิประจำปี (Net Profit (Loss))</t>
  </si>
  <si>
    <t>หมายเหตุ  :  ไม่รวมข้อมูล บมจ.ไทยรีประกันชีวิต</t>
  </si>
  <si>
    <t>Remark    :  Excluding ThaiRe Life Assurance Public Co.,Ltd.</t>
  </si>
  <si>
    <t>หน่วย (Unit) : ล้านบาท (Million Baht)</t>
  </si>
  <si>
    <t>รวม
Total</t>
  </si>
  <si>
    <t>ตลอดชีพ/Whole Life</t>
  </si>
  <si>
    <t>สะสมทรัพย์/Endowment</t>
  </si>
  <si>
    <t>เฉพาะกาล/Term</t>
  </si>
  <si>
    <t>อื่น ๆ/Others</t>
  </si>
  <si>
    <t>รวม/Total</t>
  </si>
  <si>
    <t>จำนวน</t>
  </si>
  <si>
    <t>จำนวนเงิน</t>
  </si>
  <si>
    <t>ส่วนแบ่ง</t>
  </si>
  <si>
    <t>กรมธรรม์</t>
  </si>
  <si>
    <t>เอาประกันภัย</t>
  </si>
  <si>
    <t xml:space="preserve">No. of Policies </t>
  </si>
  <si>
    <t>Sum Insured</t>
  </si>
  <si>
    <t>Share</t>
  </si>
  <si>
    <t>ALife</t>
  </si>
  <si>
    <t>ประเภทสามัญ / Ordinary</t>
  </si>
  <si>
    <t>บริษัท 
Companies</t>
  </si>
  <si>
    <t>ประเภทอุตสาหกรรม / Industrial</t>
  </si>
  <si>
    <t>ประเภทกลุ่ม / Group</t>
  </si>
  <si>
    <t>รวม / Total</t>
  </si>
  <si>
    <t>ผลิตภัณฑ์ประกันชีวิตแบบบำนาญ
Annuity</t>
  </si>
  <si>
    <t>ผลิตภัณฑ์ประกันชีวิตแบบยูนิตลิงค์
Unit-Linked</t>
  </si>
  <si>
    <t>ผลิตภัณฑ์ประกันชีวิตแบบยูนิเวอร์แซลไลฟ์
Universal Life</t>
  </si>
  <si>
    <t>การประกันภัยอุบัติเหตุส่วนบุคคล
Personal Accident</t>
  </si>
  <si>
    <t>TABLE  2  POLICIES INCREASED IN 2015</t>
  </si>
  <si>
    <t>TABLE  1  POLICIES IN FORCE AT THE END OF YEAR 2014</t>
  </si>
  <si>
    <t>TABLE 2.2 REINSTATEMENT POLICIES IN 2015</t>
  </si>
  <si>
    <t>TABLE 2.1 NEW BUSINESS IN 2015</t>
  </si>
  <si>
    <t>% + (-)</t>
  </si>
  <si>
    <t>เบี้ยประกันรับสุทธิปีแรก         Net 1st Year Premiums</t>
  </si>
  <si>
    <t>เงินสำรองตามกรมธรรม์   Life Policy Reserve</t>
  </si>
  <si>
    <t>% of Population</t>
  </si>
  <si>
    <t>/ 1984</t>
  </si>
  <si>
    <t>/ 1985</t>
  </si>
  <si>
    <t>/ 1986</t>
  </si>
  <si>
    <t>/ 1987</t>
  </si>
  <si>
    <t>/ 1988</t>
  </si>
  <si>
    <t>/ 1989</t>
  </si>
  <si>
    <t>/ 1990</t>
  </si>
  <si>
    <t>/ 1991</t>
  </si>
  <si>
    <t>/ 1992</t>
  </si>
  <si>
    <t>/ 1993</t>
  </si>
  <si>
    <t>/ 1994</t>
  </si>
  <si>
    <t>/ 1995</t>
  </si>
  <si>
    <t>/ 1996</t>
  </si>
  <si>
    <t>/ 1997</t>
  </si>
  <si>
    <t>/ 1998</t>
  </si>
  <si>
    <t>/ 1999</t>
  </si>
  <si>
    <t>/ 2000</t>
  </si>
  <si>
    <t>/ 2001</t>
  </si>
  <si>
    <t>/ 2003</t>
  </si>
  <si>
    <t>/ 2004</t>
  </si>
  <si>
    <t>/ 2005</t>
  </si>
  <si>
    <t>/ 2006</t>
  </si>
  <si>
    <t>/ 2007</t>
  </si>
  <si>
    <t>/ 2008</t>
  </si>
  <si>
    <t>/ 2009</t>
  </si>
  <si>
    <t>/ 2010</t>
  </si>
  <si>
    <t>/ 2011</t>
  </si>
  <si>
    <t>/ 2012</t>
  </si>
  <si>
    <t>/ 2013</t>
  </si>
  <si>
    <t>/ 2014</t>
  </si>
  <si>
    <t>Remark    :  1. Excluding ThaiRe Life Assurance Public Co.,Ltd.</t>
  </si>
  <si>
    <t>TABLE 3 NEW BUSINESS DURING THE YEAR 2003-2015</t>
  </si>
  <si>
    <t>/ 2015</t>
  </si>
  <si>
    <t>ประเภทการประกันภัย</t>
  </si>
  <si>
    <t>%</t>
  </si>
  <si>
    <t>Type of Insurance</t>
  </si>
  <si>
    <t>สามัญ (Ordinary)</t>
  </si>
  <si>
    <t>อุตสาหกรรม (Industrial)</t>
  </si>
  <si>
    <t>กลุ่ม (Group)</t>
  </si>
  <si>
    <t>รวม (Total)</t>
  </si>
  <si>
    <t>TABLE 4 NEW BUSINESS DURING THE YEAR 2015</t>
  </si>
  <si>
    <t>TABLE 5 POLICIES IN FORCE AT THE END OF YEAR 2015</t>
  </si>
  <si>
    <t>SELIC</t>
  </si>
  <si>
    <t xml:space="preserve">  </t>
  </si>
  <si>
    <t>บริษัท
Companies</t>
  </si>
  <si>
    <t>จำนวนกรมธรรม์
No. of Policies</t>
  </si>
  <si>
    <t>2400.0000.1</t>
  </si>
  <si>
    <t>2400.1</t>
  </si>
  <si>
    <t>1.  เบี้ยประกันภัยปีแรก (หักส่งคืนแล้ว)</t>
  </si>
  <si>
    <t>2400.1.1</t>
  </si>
  <si>
    <t>2400.1.2</t>
  </si>
  <si>
    <t>2400.1.3</t>
  </si>
  <si>
    <t>2400.1.4</t>
  </si>
  <si>
    <t>2400.2</t>
  </si>
  <si>
    <t>2.  เบี้ยประกันภัยปีต่อไป (หักส่งคืนแล้ว)</t>
  </si>
  <si>
    <t>2400.2.1</t>
  </si>
  <si>
    <t>2400.2.2</t>
  </si>
  <si>
    <t>2400.2.3</t>
  </si>
  <si>
    <t>2400.2.4</t>
  </si>
  <si>
    <t>2400.3</t>
  </si>
  <si>
    <t>3.  เบี้ยประกันภัยจ่ายครั้งเดียว (หักส่งคืนแล้ว)</t>
  </si>
  <si>
    <t>2400.3.1</t>
  </si>
  <si>
    <t>2400.3.2</t>
  </si>
  <si>
    <t>2400.3.3</t>
  </si>
  <si>
    <t>2400.3.4</t>
  </si>
  <si>
    <t>2400.4</t>
  </si>
  <si>
    <t>รายการ
1</t>
  </si>
  <si>
    <t>สามัญ / Odinary
2</t>
  </si>
  <si>
    <t>กลุ่ม / Group
4</t>
  </si>
  <si>
    <t>รวม / Total
5</t>
  </si>
  <si>
    <t>แบบบำนาญ
Annuity
6</t>
  </si>
  <si>
    <t>แบบยูนิตลิงค์
Unit-Linked
7</t>
  </si>
  <si>
    <t>แบบยูนิเวอร์แซลไลฟ์
Universal Life
8</t>
  </si>
  <si>
    <t>อุบัติเหตุส่วนบุคคล
Personal Accident
9</t>
  </si>
  <si>
    <t>รวม / Total
(5+6+7+8+9)
10</t>
  </si>
  <si>
    <t>บริษัท / Companies</t>
  </si>
  <si>
    <t>1. เบี้ยประกันภัยปีแรก (หักส่งคืนแล้ว)</t>
  </si>
  <si>
    <t>2. เบี้ยประกันภัยปีต่อไป (หักส่งคืนแล้ว)</t>
  </si>
  <si>
    <t>3. เบี้ยประกันภัยจ่ายครั้งเดียว (หักส่งคืนแล้ว)</t>
  </si>
  <si>
    <t>Tre</t>
  </si>
  <si>
    <t>Frist Year Premiums (Less Refund)</t>
  </si>
  <si>
    <t xml:space="preserve">    1.1 รับประกันภัยโดยตรง</t>
  </si>
  <si>
    <t>Direct Premiums</t>
  </si>
  <si>
    <t xml:space="preserve">    1.2 รับประกันภัยต่อ</t>
  </si>
  <si>
    <t>Reinsurance Assumed</t>
  </si>
  <si>
    <t xml:space="preserve">    1.3 เอาประกันภัยต่อ</t>
  </si>
  <si>
    <t>Reinsurance Ceded</t>
  </si>
  <si>
    <t xml:space="preserve">    1.4 สุทธิ (1.1+1.2-1.3)</t>
  </si>
  <si>
    <t>Net</t>
  </si>
  <si>
    <t>Renewal Premiums (Less Refund)</t>
  </si>
  <si>
    <t xml:space="preserve">    2.1 รับประกันภัยโดยตรง</t>
  </si>
  <si>
    <t xml:space="preserve">    2.2 รับประกันภัยต่อ</t>
  </si>
  <si>
    <t xml:space="preserve">    2.3 เอาประกันภัยต่อ</t>
  </si>
  <si>
    <t xml:space="preserve">    2.4 สุทธิ (2.1+2.2-2.3)</t>
  </si>
  <si>
    <t>Single Premiums (Less Refund)</t>
  </si>
  <si>
    <t xml:space="preserve">    3.1 รับประกันภัยโดยตรง</t>
  </si>
  <si>
    <t xml:space="preserve">    3.2 รับประกันภัยต่อ</t>
  </si>
  <si>
    <t xml:space="preserve">    3.3 เอาประกันภัยต่อ</t>
  </si>
  <si>
    <t xml:space="preserve">    3.4 สุทธิ (3.1+3.2-3.3)</t>
  </si>
  <si>
    <t>4. รวมทั้งสิ้น (1+2+3)</t>
  </si>
  <si>
    <t>Total (1+2+3)</t>
  </si>
  <si>
    <t xml:space="preserve">    4.1 รับประกันภัยโดยตรง</t>
  </si>
  <si>
    <t xml:space="preserve">    4.2 รับประกันภัยต่อ</t>
  </si>
  <si>
    <t xml:space="preserve">    4.3 เอาประกันภัยต่อ</t>
  </si>
  <si>
    <t xml:space="preserve">    4.4 สุทธิ (4.1+4.2-4.3)</t>
  </si>
  <si>
    <t>รวมทั้งสิ้น 
Grand Total</t>
  </si>
  <si>
    <t>%
+ (-)</t>
  </si>
  <si>
    <t>สามัญ
Ordinary</t>
  </si>
  <si>
    <t>อุตสาหกรรม
Industrial</t>
  </si>
  <si>
    <t>กลุ่ม
Group</t>
  </si>
  <si>
    <t>ประกันภัยอุบัติเหตุส่วนบุคคล (PA)</t>
  </si>
  <si>
    <t>ปี / Year</t>
  </si>
  <si>
    <t>แบบบำนาญ
Annuity</t>
  </si>
  <si>
    <t>แบบยูนิตลิงค์
Unit-Linked</t>
  </si>
  <si>
    <t>แบบยูนิเวอร์แซลไลฟ์
Universal Life</t>
  </si>
  <si>
    <t>1.  เบี้ยประกันภัยที่ถือเป็นรายได้</t>
  </si>
  <si>
    <t>2.  รายได้ค่าจ้างและค่าบำเหน็จ</t>
  </si>
  <si>
    <t>3.  รายได้จากการลงทุนสุทธิ</t>
  </si>
  <si>
    <t>4.  รวม (1+2+3)</t>
  </si>
  <si>
    <t>5.  สำรองประกันภัยสำหรับสัญญาประกันภัยระยะยาวเพิ่ม (ลด)</t>
  </si>
  <si>
    <t>6.  สำรองความเสี่ยงภัยที่ยังไม่สิ้นสุดเพิ่ม (ลด)</t>
  </si>
  <si>
    <t>7.  เงินจ่ายตามกรมธรรม์ประกันภัยที่เกิดขึ้นระหว่างปี</t>
  </si>
  <si>
    <t>8.  ค่าสินไหมทดแทนที่เกิดขึ้นระหว่างปี</t>
  </si>
  <si>
    <t>9.  ค่าจ้างและค่าบำเหน็จ</t>
  </si>
  <si>
    <t>10.  ค่าใช้จ่ายในการรับประกันภัยอื่น</t>
  </si>
  <si>
    <t>11.  ค่าใช้จ่ายในการดำเนินงาน</t>
  </si>
  <si>
    <t>12.  รวม (5+6+7+8+9+10+11)</t>
  </si>
  <si>
    <t>13.  กำไร (ขาดทุน) จากการรับประกันภัย (4-12)</t>
  </si>
  <si>
    <t>14.  รายได้อื่น</t>
  </si>
  <si>
    <t>15.  ค่าใช้จ่ายอื่น</t>
  </si>
  <si>
    <t>16.  กำไร (ขาดทุน) จากการดำเนินงาน (13+14-15)</t>
  </si>
  <si>
    <t xml:space="preserve">  17.1  กำไร (ขาดทุน) จากการจำหน่ายเงินลงทุน</t>
  </si>
  <si>
    <t xml:space="preserve">  17.2  กำไร (ขาดทุน) จากการโอนเปลี่ยนประเภทเงินลงทุน</t>
  </si>
  <si>
    <t xml:space="preserve">  17.3  ขาดทุนจากการด้อยค่าของสินทรัพย์</t>
  </si>
  <si>
    <t xml:space="preserve">  17.4  กำไรจากการกลับบัญชีรายการขาดทุนจากการด้อยค่าของสินทรัพย์</t>
  </si>
  <si>
    <t xml:space="preserve">  17.5  กำไร (ขาดทุน) ที่ยังไม่เกิดขึ้นจากการตีราคาเงินลงทุน</t>
  </si>
  <si>
    <t>18.  กำไร (ขาดทุน) จากการจำหน่ายอสังหาริมทรัพย์ที่ได้รับจากการชำระหนี้</t>
  </si>
  <si>
    <t>19.  กำไร (ขาดทุน) จากอัตราแลกเปลี่ยน</t>
  </si>
  <si>
    <t>20.  กำไร(ขาดทุน)จากการทำสัญญาอนุพันธ์</t>
  </si>
  <si>
    <t>21.  เงินสมทบสำนักงานคณะกรรมการกำกับและส่งเสริมการประกอบธุรกิจประกันภัย</t>
  </si>
  <si>
    <t>22.  เงินสมทบกองทุนประกันชีวิต</t>
  </si>
  <si>
    <t>23.  กำไร (ขาดทุน) ก่อนหักภาษีเงินได้นิติบุคคล (16+17.1+17.2-17.3+17.4+17.5+18+19+20-21-22)</t>
  </si>
  <si>
    <t>24.  ภาษีเงินได้นิติบุคคล</t>
  </si>
  <si>
    <t>25.  กำไร (ขาดทุน) สุทธิ (23-24)</t>
  </si>
  <si>
    <t>กำไรขาดทุนเบ็ดเสร็จอื่น</t>
  </si>
  <si>
    <t>26.  กำไร (ขาดทุน) จากการเปลี่ยนแปลงมูลค่าเงินลงทุน</t>
  </si>
  <si>
    <t>27.  กำไร (ขาดทุน) จากการเปลี่ยนแปลงมูลค่าสินทรัพย์</t>
  </si>
  <si>
    <t>28.  กำไร(ขาดทุน)จากการประมาณการตามหลักคณิตศาสตร์ประกันภัยสำหรับโครงการผลประโยชน์ของพนักงาน</t>
  </si>
  <si>
    <t>29.  กำไร(ขาดทุน)จากการประเมินมูลค่ายุติธรรมตราสารป้องกันความเสี่ยง</t>
  </si>
  <si>
    <t>30.  ผลกำไร(ขาดทุน)ที่ยังไม่เกิดขึ้นจริงอื่น</t>
  </si>
  <si>
    <t>31.  ภาษีเงินได้เกี่ยวกับองค์ประกอบของกำไรขาดทุนเบ็ดเสร็จอื่น</t>
  </si>
  <si>
    <t>32.  กำไรขาดทุนเบ็ดเสร็จอื่นสำหรับปี-สุทธิจากภาษี (26+27+28+29+30-31)</t>
  </si>
  <si>
    <t>33.  กำไรขาดทุนเบ็ดเสร็จรวมสำหรับปี (25+32)</t>
  </si>
  <si>
    <t>1.  ค่าจ้างและค่าบำเหน็จ</t>
  </si>
  <si>
    <t xml:space="preserve">  1.1  ตัวแทนประกันชีวิตและนายหน้าประกันชีวิต</t>
  </si>
  <si>
    <t xml:space="preserve">  1.3  ผู้บริหารตัวแทนประกันชีวิต</t>
  </si>
  <si>
    <t xml:space="preserve">  1.4  รวม (1.1+1.2+1.3)</t>
  </si>
  <si>
    <t>2.  ค่าใช้จ่ายในการรับประกันภัยอื่น</t>
  </si>
  <si>
    <t xml:space="preserve">  2.1  ค่าตรวจสอบและรายงานสำหรับการพิจารณาการรับประกันภัย</t>
  </si>
  <si>
    <t xml:space="preserve">  2.2  ค่าตรวจสุขภาพ</t>
  </si>
  <si>
    <t xml:space="preserve">  2.3  ค่าใช้จ่ายส่งเสริมการขาย</t>
  </si>
  <si>
    <t xml:space="preserve">  2.4  อื่น ๆ</t>
  </si>
  <si>
    <t xml:space="preserve">  2.5  รวมค่าใช้จ่ายในการรับประกันภัยอื่น</t>
  </si>
  <si>
    <t>3.  ค่าใช้จ่ายสำนักงาน</t>
  </si>
  <si>
    <t xml:space="preserve">  3.1  ผลประโยชน์พนักงาน</t>
  </si>
  <si>
    <t xml:space="preserve">    3.1.1  เงินเดือน</t>
  </si>
  <si>
    <t xml:space="preserve">    3.1.2  ผลประโยชน์อื่น -ระยะสั้น</t>
  </si>
  <si>
    <t xml:space="preserve">    3.1.3  ผลประโยชน์อื่น -ระยะยาว</t>
  </si>
  <si>
    <t xml:space="preserve">    3.1.4  รวม</t>
  </si>
  <si>
    <t xml:space="preserve">  3.2  ค่าใช้จ่ายเกี่ยวกับอาคารสถานที่และอุปกรณ์</t>
  </si>
  <si>
    <t xml:space="preserve">    3.2.1  ค่าเช่า</t>
  </si>
  <si>
    <t xml:space="preserve">    3.2.2  ค่าซ่อมแซมและบำรุงรักษา</t>
  </si>
  <si>
    <t xml:space="preserve">    3.2.3  ค่าเบี้ยประกันภัย</t>
  </si>
  <si>
    <t xml:space="preserve">    3.2.4  ค่าไฟฟ้าและน้ำประปา</t>
  </si>
  <si>
    <t xml:space="preserve">    3.2.5  ค่าใช้จ่ายสมองกล</t>
  </si>
  <si>
    <t xml:space="preserve">    3.2.6  ค่าเสื่อมราคา</t>
  </si>
  <si>
    <t xml:space="preserve">    3.2.7  อื่น ๆ</t>
  </si>
  <si>
    <t xml:space="preserve">    3.2.8  รวม</t>
  </si>
  <si>
    <t xml:space="preserve">  3.3  ค่าภาษีอากร</t>
  </si>
  <si>
    <t xml:space="preserve">  3.4  หนี้สูญและหนี้สงสัยจะสูญ</t>
  </si>
  <si>
    <t xml:space="preserve">  3.5  ค่าใช้จ่ายอื่น</t>
  </si>
  <si>
    <t xml:space="preserve">    3.5.1  ค่าใช้จ่ายเดินทาง</t>
  </si>
  <si>
    <t xml:space="preserve">    3.5.2  ค่าไปรษณีย์และสื่อสาร</t>
  </si>
  <si>
    <t xml:space="preserve">    3.5.3  ค่าเครื่องเขียนและแบบพิมพ์</t>
  </si>
  <si>
    <t xml:space="preserve">    3.5.4  ค่าธรรมเนียมวิชาชีพ</t>
  </si>
  <si>
    <t xml:space="preserve">    3.5.5  ค่าดอกเบี้ยและค่าธรรมเนียมสถาบันการเงิน</t>
  </si>
  <si>
    <t xml:space="preserve">    3.5.6  ค่าใช้จ่ายยานพาหนะ</t>
  </si>
  <si>
    <t xml:space="preserve">    3.5.7  ค่าโฆษณา</t>
  </si>
  <si>
    <t xml:space="preserve">    3.5.8  ค่ารับรอง</t>
  </si>
  <si>
    <t xml:space="preserve">    3.5.9  ค่าการกุศล</t>
  </si>
  <si>
    <t xml:space="preserve">    3.5.10  ค่าบำรุงสมาคมและสถาบัน</t>
  </si>
  <si>
    <t xml:space="preserve">    3.5.11  ค่าธรรมเนียมและค่าปรับ</t>
  </si>
  <si>
    <t xml:space="preserve">    3.5.12  อื่น ๆ </t>
  </si>
  <si>
    <t xml:space="preserve">    3.5.13  ค่าใช้จ่ายที่สำนักงานใหญ่เฉลี่ยจากสำนักงานสาขา*</t>
  </si>
  <si>
    <t xml:space="preserve">    3.5.14  รวม</t>
  </si>
  <si>
    <t>4.  รวมค่าใช้จ่าย (1.4+2.5+3.1.4+3.2.8+3.3+3.4+3.5.14)</t>
  </si>
  <si>
    <t>ปี
Year</t>
  </si>
  <si>
    <t>ตัวแทนที่ได้รับใบอนุญาตทั้งสิ้น
Total Number of License at The End of Year</t>
  </si>
  <si>
    <t>หมายเหตุ  :  ฝ่ายพัฒนาระบบใบอนุญาต สำนักงาน คปภ.</t>
  </si>
  <si>
    <t>Remark    :  Data from Office of Insurance Commission</t>
  </si>
  <si>
    <t>นายหน้าบุคคลธรรมดาที่ได้รับใบอนุญาตทั้งสิ้น
Total Number of Licence at The End of Year</t>
  </si>
  <si>
    <t>เงินจ่ายตามกรมธรรม์ประกันภัยที่เกิดขึ้นระหว่างปี / Benefit Payments During of Year</t>
  </si>
  <si>
    <t>ค่าใช้จ่าย / Expenses</t>
  </si>
  <si>
    <t>รวมทั้งหมด
Grand Total</t>
  </si>
  <si>
    <t>ครบกำหนด</t>
  </si>
  <si>
    <t>มรณกรรม</t>
  </si>
  <si>
    <t>เวนคืน</t>
  </si>
  <si>
    <t>เงินได้ประจำ</t>
  </si>
  <si>
    <t>อุบัติเหตุและทุพพลภาพ</t>
  </si>
  <si>
    <t>เงินปันผล</t>
  </si>
  <si>
    <t>ค่าจ้างหรือค่าบำเหน็จ</t>
  </si>
  <si>
    <t>Maturity</t>
  </si>
  <si>
    <t>Death</t>
  </si>
  <si>
    <t>Surrender</t>
  </si>
  <si>
    <t>Annuity</t>
  </si>
  <si>
    <t>Accident &amp; Disability</t>
  </si>
  <si>
    <t>Others</t>
  </si>
  <si>
    <t>Total</t>
  </si>
  <si>
    <t>Dividends</t>
  </si>
  <si>
    <t>Operating Expenses</t>
  </si>
  <si>
    <t xml:space="preserve">ปี
YEAR                    </t>
  </si>
  <si>
    <t>เงินจ่ายเพื่อการประกัน</t>
  </si>
  <si>
    <t>Commission &amp; Brokerages</t>
  </si>
  <si>
    <t>Others Expenses</t>
  </si>
  <si>
    <t>เงินจ่ายตามกรมธรรม์ประกันภัย / Benefit Payments</t>
  </si>
  <si>
    <t>ค่าใช้จ่ายในการดำเนินงาน / Operating Expenses</t>
  </si>
  <si>
    <t xml:space="preserve">    ค่าใช้จ่ายในการรับประกันภัยอื่น</t>
  </si>
  <si>
    <t>Underwriting
Expenses</t>
  </si>
  <si>
    <t>เงินปันผลตาม
กรมธรรม์ประกันภัย</t>
  </si>
  <si>
    <t>ค่าใช้จ่ายในการ
รับประกันอื่น</t>
  </si>
  <si>
    <t>ค่าใช้จ่ายในการ
ดำเนินงาน</t>
  </si>
  <si>
    <t>Commissions &amp; 
Brokerages</t>
  </si>
  <si>
    <t>Operating
Expenses</t>
  </si>
  <si>
    <t>หน่วย (Unit) : ล้านบาท (million Baht)</t>
  </si>
  <si>
    <t>หน่วย (Unit) : พันบาท (Thousand Baht)</t>
  </si>
  <si>
    <t>แบบบำนาญ (Annuity)</t>
  </si>
  <si>
    <t>แบบยูนิตลิงค์ (Unit-Linked)</t>
  </si>
  <si>
    <t>แบบยูนิเวอร์แซลไลฟ์ (Universal Life)</t>
  </si>
  <si>
    <t>การประกันภัยอุบัติเหตุส่วนบุคคล
(Personal Accident)</t>
  </si>
  <si>
    <t>Sum Insured
(per Policy)</t>
  </si>
  <si>
    <t>จำนวนเงินเอาประกันภัย
เฉลี่ยต่อกรมธรรม์</t>
  </si>
  <si>
    <t>จำนวนเงิน
เอาประกันภัย</t>
  </si>
  <si>
    <t xml:space="preserve">สาเหตุ
Type             </t>
  </si>
  <si>
    <t>%
Share</t>
  </si>
  <si>
    <t>อุตสาหกรรม/Industrial
3</t>
  </si>
  <si>
    <t>การประกันชีวิตกรมธรรม์หลัก / Main Policy</t>
  </si>
  <si>
    <t>สัญญาเพิ่มเติม / Rider</t>
  </si>
  <si>
    <t>รวม / Total
(11+12+13)
14</t>
  </si>
  <si>
    <t>รวม / Grand Total
(10+14)
15</t>
  </si>
  <si>
    <t>อุบัติเหตุ
Accident</t>
  </si>
  <si>
    <t>สุขภาพ
Health</t>
  </si>
  <si>
    <t>อื่นๆ
Others</t>
  </si>
  <si>
    <t>เบี้ยประกันภัยจ่ายครั้งเดียว / Single Premiums</t>
  </si>
  <si>
    <t>เบี้ยประกันภัยปีต่อไป / Renewal Premiums</t>
  </si>
  <si>
    <t>เบี้ยประกันภัยปีแรก / First Year Premiums</t>
  </si>
  <si>
    <t>รวมเบี้ยประกันภัยรับทั้งสิ้น / Total Premiums</t>
  </si>
  <si>
    <t>หน่วย : ล้านบาท (Unit : Million Baht)</t>
  </si>
  <si>
    <t>1.  เบี้ยประกันภัยรับสุทธิ</t>
  </si>
  <si>
    <t xml:space="preserve">  1.1  หัก ส่วนที่ไม่ใช่เบี้ยประกันภัยรับตามมาตรฐานการบัญชี</t>
  </si>
  <si>
    <t xml:space="preserve">  1.2  เบี้ยประกันภัยรับสุทธิตามมาตรฐานการบัญชี (1 - 1.1)</t>
  </si>
  <si>
    <t>2.  สำรองเบี้ยประกันภัยที่ยังไม่ถือเป็นรายได้</t>
  </si>
  <si>
    <t xml:space="preserve">  2.1  ปีที่แล้ว</t>
  </si>
  <si>
    <t xml:space="preserve">  2.2  ปีปัจจุบัน</t>
  </si>
  <si>
    <t>3.  เบี้ยประกันภัยที่ถือเป็นรายได้ (1.2 + (2.1 -2.2))</t>
  </si>
  <si>
    <t>4.  รายได้ค่าจ้างและค่าบำเหน็จ</t>
  </si>
  <si>
    <t>5.  รายได้จากการลงทุนสุทธิ</t>
  </si>
  <si>
    <t>6.  รวมรายได้ (3+4+5)</t>
  </si>
  <si>
    <t>7.  สำรองประกันภัยสำหรับสัญญาประกันภัยระยะยาว</t>
  </si>
  <si>
    <t xml:space="preserve">  7.1  ปีที่แล้ว</t>
  </si>
  <si>
    <t xml:space="preserve">  7.2  ปีปัจจุบัน</t>
  </si>
  <si>
    <t>9.  สำรองประกันภัยสำหรับสัญญาประกันภัยระยะสั้น</t>
  </si>
  <si>
    <t xml:space="preserve">  9.1  สำรองความเสี่ยงภัยที่ยังไม่สิ้นสุด</t>
  </si>
  <si>
    <t xml:space="preserve">    9.1.1 ปีที่แล้ว</t>
  </si>
  <si>
    <t xml:space="preserve">    9.1.2 ปีปัจจุบัน</t>
  </si>
  <si>
    <t>10.  เงินจ่ายตามกรมธรรม์ประกันภัยที่เกิดขึ้นระหว่างปี</t>
  </si>
  <si>
    <t xml:space="preserve">  10.1  เงินครบกำหนด</t>
  </si>
  <si>
    <t xml:space="preserve">  10.2  เงินค่ามรณกรรม</t>
  </si>
  <si>
    <t xml:space="preserve">  10.3  เงินค่าเวนคืนกรมธรรม์ประกันภัย</t>
  </si>
  <si>
    <t xml:space="preserve">  10.4  เงินได้ประจำตามกรมธรรม์แบบบำนาญ</t>
  </si>
  <si>
    <t xml:space="preserve">  10.5  เงินปันผลตามกรมธรรม์ประกันภัย</t>
  </si>
  <si>
    <t xml:space="preserve">  10.6  อื่นๆ</t>
  </si>
  <si>
    <t xml:space="preserve">  10.7  รวม (10.1+10.2+10.3+10.4+10.5+10.6)</t>
  </si>
  <si>
    <t>11.  ค่าสินไหมทดแทนจ่ายระหว่างปี</t>
  </si>
  <si>
    <t>12.  สำรองค่าสินไหมทดแทน</t>
  </si>
  <si>
    <t xml:space="preserve">  12.1  เกิดขึ้นแล้วแต่ยังไม่ได้รับรายงาน</t>
  </si>
  <si>
    <t xml:space="preserve">    12.1.1 ปีที่แล้ว</t>
  </si>
  <si>
    <t xml:space="preserve">    12.1.2 ปีปัจจุบัน</t>
  </si>
  <si>
    <t xml:space="preserve">  12.2  เกิดขึ้นแล้วและได้รับรายงานแล้ว</t>
  </si>
  <si>
    <t xml:space="preserve">    12.2.1 ปีที่แล้ว</t>
  </si>
  <si>
    <t xml:space="preserve">    12.2.2 ปีปัจจุบัน</t>
  </si>
  <si>
    <t xml:space="preserve">  12.3  รวมสำรองค่าสินไหมทดแทน(12.1.2+12.2.2)</t>
  </si>
  <si>
    <t>13.  ค่าสินไหมทดแทนที่เกิดขึ้นระหว่างปี (11+(12.1.2-12.1.1)+(12.2.2-12.2.1))</t>
  </si>
  <si>
    <t>14.  รวมเงินสำรองประกันภัย เงินจ่ายตามกรมธรรม์และค่าสินไหมทดแทน (8+9.2+10.7+13)</t>
  </si>
  <si>
    <t>15.  ค่าจ้างและค่าบำเหน็จ</t>
  </si>
  <si>
    <t>16.  ค่าใช้จ่ายในการรับประกันภัยอื่น</t>
  </si>
  <si>
    <t>17.  ค่าใช้จ่ายในการดำเนินงาน</t>
  </si>
  <si>
    <t>18.  รวมค่าใช้จ่าย (15+16+17)</t>
  </si>
  <si>
    <t>19.  กำไร (ขาดทุน) จากการรับประกันภัย (6-14-18)</t>
  </si>
  <si>
    <t>เงินเอาประกันภัยเฉลี่ยต่อกรมธรรม์
Sum Insured per Policy</t>
  </si>
  <si>
    <t>จำนวนเงินเอาประกันภัย
Sum Insured</t>
  </si>
  <si>
    <t>ผลิตภัณฑ์ประกันชีวิตแบบบำนาญ (Annuity)</t>
  </si>
  <si>
    <t>ผลิตภัณฑ์ประกันชีวิตแบบยูนิตลิงค์ (Unit-Linked)</t>
  </si>
  <si>
    <t>ผลิตภัณฑ์ประกันชีวิตแบบยูนิเวอร์แซลไลฟ์ (Universal Life)</t>
  </si>
  <si>
    <t>การประกันภัยอุบัติเหตุส่วนบุคคล (Personal Accident)</t>
  </si>
  <si>
    <t>จำนวนเงิน (ล้านบาท)
Amount (million baht)</t>
  </si>
  <si>
    <t xml:space="preserve">   ผลิตภัณฑ์ประกันชีวิตแบบบำนาญ (Annuity)</t>
  </si>
  <si>
    <t xml:space="preserve">   ผลิตภัณฑ์ประกันชีวิตแบบยูนิตลิงค์ (Unit-Linked)</t>
  </si>
  <si>
    <t xml:space="preserve">   ผลิตภัณฑ์ประกันชีวิตแบบยูนิเวอร์แซลไลฟ์ (Universal Life)</t>
  </si>
  <si>
    <t xml:space="preserve">   สัญญาเพิ่มเติม (อุบัติเหตุ) (Accident Rider)</t>
  </si>
  <si>
    <t xml:space="preserve">   สัญญาเพิ่มเติม (สุขภาพ) (Health Rider)</t>
  </si>
  <si>
    <t xml:space="preserve">   สัญญาเพิ่มเติม (อื่นๆ) (Others Rider)</t>
  </si>
  <si>
    <t>รวมสินทรัพย์ (Total Assets)</t>
  </si>
  <si>
    <t xml:space="preserve">   เงินลงทุนในหลักทรัพย์  </t>
  </si>
  <si>
    <t xml:space="preserve">   เงินให้กู้ยืม</t>
  </si>
  <si>
    <t xml:space="preserve">   เงินลงทุนอื่น</t>
  </si>
  <si>
    <t xml:space="preserve">   เงินสดและเงินฝากกับสถาบันการเงิน  </t>
  </si>
  <si>
    <t>12.</t>
  </si>
  <si>
    <t>ประชากร (ล้านคน)
Population (Million)</t>
  </si>
  <si>
    <t xml:space="preserve">รายงานประจำปี 2558 ของสมาคมประกันชีวิตไทย
สินทรัพย์ (ราคาประเมิน) </t>
  </si>
  <si>
    <t>ตารางที่ 14.1 สินทรัพย์ของธุรกิจประกันชีวิต ปี 2558 (ราคาประเมิน)</t>
  </si>
  <si>
    <t>TABLE 14.1 ASSETS OF LIFE INSURANCE BUSINESS IN 2015 (ADMITTED)</t>
  </si>
  <si>
    <t>รายงานประจำปี 2558 ของสมาคมประกันชีวิตไทย
หนี้สินและส่วนของเจ้าของ</t>
  </si>
  <si>
    <t>ตารางที่ 15.1 หนี้สินของธุรกิจประกันชีวิต ปี 2558 (ราคาประเมิน)</t>
  </si>
  <si>
    <t>TABLE 15.1 LIABILITY OF LIFE INSURANCE BUSINESS IN 2015 (ADMITTED)</t>
  </si>
  <si>
    <t xml:space="preserve">  จำนวนเงินเอาประกันภัย
(ล้านบาท)
Sum Insured (million baht)</t>
  </si>
  <si>
    <t>จำนวนกรมธรรม์ประกันภัย
Number of  Policies</t>
  </si>
  <si>
    <t xml:space="preserve">   อสังหาริมทรัพย์เพื่อการลงทุน  </t>
  </si>
  <si>
    <t xml:space="preserve">   สินทรัพย์ลงทุนที่ผู้เอาประกันภัยรับความเสี่ยง  </t>
  </si>
  <si>
    <t>สินทรัพย์ลงทุน (Investment Assets)</t>
  </si>
  <si>
    <t xml:space="preserve">Remark : Yield Rate 2015  =  Net Investment Income 2015 / ((Total Investment Assets 2015 + 2014) / 2) </t>
  </si>
  <si>
    <t>รวมสินทรัพย์ลงทุน ปี 2557 (Total Investment Assets in 2014)</t>
  </si>
  <si>
    <t>รวมสินทรัพย์ลงทุน ปี 2558 (Total Investment Assets in 2015)</t>
  </si>
  <si>
    <t>16.</t>
  </si>
  <si>
    <t>สินทรัพย์
Assets</t>
  </si>
  <si>
    <t>จำนวนเงิน
Amount</t>
  </si>
  <si>
    <t>สัดส่วน
(%)</t>
  </si>
  <si>
    <t>เงินสำรองประกันภัย (Life  Policy  Reserves)</t>
  </si>
  <si>
    <t>หนี้สินอื่นตามกรมธรรม์ประกันภัย (Due  to  Insureds)</t>
  </si>
  <si>
    <t>เงินให้กู้ยืม (Loans)</t>
  </si>
  <si>
    <t>เงินลงทุนอื่น (Other  Investment)</t>
  </si>
  <si>
    <t>(Cash  and  Financial  Institution  Deposits)</t>
  </si>
  <si>
    <t>(Immovable  Assets and Operating Assets)</t>
  </si>
  <si>
    <t>เบี้ยประกันภัยค้างรับ (Uncollected  Premiums)</t>
  </si>
  <si>
    <t>รายได้จากการลงทุนค้างรับ (Accrued  Income)</t>
  </si>
  <si>
    <t xml:space="preserve">       * ใช้สำหรับสาขาของบริษัทต่างประเทศ (use for foreige brance)</t>
  </si>
  <si>
    <t xml:space="preserve">ปี
Year                </t>
  </si>
  <si>
    <t>สินทรัพย์ลงทุน
Investment Assets</t>
  </si>
  <si>
    <t>อัตราผลตอบแทนจากการลงทุน
Yield Rate</t>
  </si>
  <si>
    <t xml:space="preserve">ปี                      </t>
  </si>
  <si>
    <t>สินทรัพย์รวม</t>
  </si>
  <si>
    <t>สินทรัพย์เพิ่ม</t>
  </si>
  <si>
    <t>Year</t>
  </si>
  <si>
    <t>Total Assets</t>
  </si>
  <si>
    <t>Assets Increased</t>
  </si>
  <si>
    <t>รายได้สุทธิจากการลงทุนสุทธิ
Net Investment Income</t>
  </si>
  <si>
    <t>1  เงินลงทุนในหลักทรัพย์ (Security)</t>
  </si>
  <si>
    <t>Advance Life Assurance Public Co.,Ltd.</t>
  </si>
  <si>
    <t>Allianz Ayudhya Assurance Public Co.,Ltd.</t>
  </si>
  <si>
    <t>Bangkok Life Assurance Public Co., Ltd.</t>
  </si>
  <si>
    <t>BUI Life Insurance Public Co., Ltd.</t>
  </si>
  <si>
    <t>Dhipaya Life Assurance Public Co., Ltd.</t>
  </si>
  <si>
    <t>FWD Life Insurance Public Co., Ltd.</t>
  </si>
  <si>
    <t>Generali Life Assurance (Thailand) Public Co., Ltd.</t>
  </si>
  <si>
    <t>Krungthai – AXA Life Insurance Public Co., Ltd.</t>
  </si>
  <si>
    <t>Manulife Insurance (Thailand) Public Co., Ltd.</t>
  </si>
  <si>
    <t>Muang Thai Life Assurance Public Co., Ltd.</t>
  </si>
  <si>
    <t>Ocean Life Insurance Public Co., Ltd.</t>
  </si>
  <si>
    <t>Phillip Life  Assurance Co., Ltd</t>
  </si>
  <si>
    <t>Prudential Life Assurance (Thailand) Public Co., Ltd.</t>
  </si>
  <si>
    <t>Union Life Insurance Public Co., Ltd.</t>
  </si>
  <si>
    <t>SCB Life Assurance Public Co., Ltd.</t>
  </si>
  <si>
    <t>The South East Life Insurance Public Co., Ltd.</t>
  </si>
  <si>
    <t>Thai Life Insurance Public Co.,Ltd.</t>
  </si>
  <si>
    <t>Tokio Marine Life Insurance (Thailand) Public Co., Ltd.</t>
  </si>
  <si>
    <t>Thai Samsung Life Insurance Public Co., Ltd.</t>
  </si>
  <si>
    <t>Thaire Life Assurance Public Co., Ltd.</t>
  </si>
  <si>
    <t>สมาคมประกันชีวิตไทย The Thai Life Assurance Association (TLAA), E-mail : tlaa@tlaa.org</t>
  </si>
  <si>
    <t xml:space="preserve">หมายเหตุ : TLA ได้รวมกับ PLT และใช้ชื่อเป็น PLT ตั้งแต่เดือน ตุลาคม 2557 </t>
  </si>
  <si>
    <t>1. เบี้ยประกันภัยปีแรก (First Year Premium)</t>
  </si>
  <si>
    <t>2. เบี้ยประกันภัยปีต่อไป (Renewal Premium)</t>
  </si>
  <si>
    <t>3. เบี้ยประกันภัยจ่ายครั้งเดียว (Single Premium)</t>
  </si>
  <si>
    <t>เงินลงทุนในหลักทรัพย์ (Securities)</t>
  </si>
  <si>
    <t>อสังหาริมทรัพย์และสินทรัพย์ดำเนินงาน</t>
  </si>
  <si>
    <t>อสังหาริมทรัพย์อื่น (Other Immovable Assets)</t>
  </si>
  <si>
    <t>สินทรัพย์จากการประกันภัยต่อ (Reinsurance Asset)</t>
  </si>
  <si>
    <t>สินทรัพย์อื่น (Other Assets)</t>
  </si>
  <si>
    <t>บัญชีเดินสะพัดสำนักงานใหญ่* (Head Office Account)*</t>
  </si>
  <si>
    <t xml:space="preserve">เงินสดและเงินฝากกับสถาบันการเงิน </t>
  </si>
  <si>
    <t>ตราสารอนุพันธ์ (Derivatives)</t>
  </si>
  <si>
    <t>ค่าความนิยม (Goodwill)</t>
  </si>
  <si>
    <t>สินทรัพย์ลงทุนที่ผู้เอาประกันภัยรับความเสี่ยง</t>
  </si>
  <si>
    <t>เงินที่ต้องจ่ายตามกรมธรรม์ประกันภัยค้างจ่าย (Unpaid Losses)</t>
  </si>
  <si>
    <t xml:space="preserve">หนี้สินจากการประกันภัยต่อ </t>
  </si>
  <si>
    <t>(Amount Withheld on Reinsurance Treaties)</t>
  </si>
  <si>
    <t>เงินเบิกเกินบัญชีและเงินกู้ยืม (Loans and Bank Overdraft)</t>
  </si>
  <si>
    <t xml:space="preserve">หนี้สินจากสัญญาลงทุน     </t>
  </si>
  <si>
    <t>หนี้สินอื่นๆ (Other Liabilities)</t>
  </si>
  <si>
    <t>17.</t>
  </si>
  <si>
    <t>18.</t>
  </si>
  <si>
    <t xml:space="preserve">เงินลงทุนจากสำนักงานใหญ่*    </t>
  </si>
  <si>
    <t xml:space="preserve">ใบสำคัญแสดงสิทธิที่จะซื้อหุ้น    </t>
  </si>
  <si>
    <t xml:space="preserve">ส่วนเกิน (ต่ำกว่า) มูลค่าหุ้น    </t>
  </si>
  <si>
    <t xml:space="preserve">องค์ประกอบอื่นของส่วนของเจ้าของ    </t>
  </si>
  <si>
    <t xml:space="preserve">หุ้นทุนซื้อคืน    </t>
  </si>
  <si>
    <t>16  องค์ประกอบอื่นของส่วนของเจ้าของ (16.1+16.2+16.3+16.4+16.5+16.7-16.6)</t>
  </si>
  <si>
    <t>รวมหนี้สิน (Total Liabilities)</t>
  </si>
  <si>
    <t>หนี้สินภาษีเงินได้รอตัดบัญชี (Deferred Tax Liability)</t>
  </si>
  <si>
    <t>สินทรัพย์ภาษีเงินได้รอตัดบัญชี (Deferred Tax Asset)</t>
  </si>
  <si>
    <t>ทุนชำระแล้ว (paid-up share capital)</t>
  </si>
  <si>
    <t>กำไร (ขาดทุน) สะสม (Retained earnings)</t>
  </si>
  <si>
    <t>ภาษีเงินได้ค้างจ่าย (Income tax payable)</t>
  </si>
  <si>
    <t xml:space="preserve">           (Including Capital Gain (Loss))</t>
  </si>
  <si>
    <t>1.1</t>
  </si>
  <si>
    <t>1.2</t>
  </si>
  <si>
    <t>1.3</t>
  </si>
  <si>
    <t>2.4</t>
  </si>
  <si>
    <t>2.5</t>
  </si>
  <si>
    <r>
      <rPr>
        <sz val="17"/>
        <color theme="0"/>
        <rFont val="TH SarabunPSK"/>
        <family val="2"/>
      </rPr>
      <t>หมายเหตุ</t>
    </r>
    <r>
      <rPr>
        <sz val="17"/>
        <rFont val="TH SarabunPSK"/>
        <family val="2"/>
      </rPr>
      <t xml:space="preserve"> : "-" หมายถึง มีการทำธุรกิจแต่ไม่มีรายงานผลการดำเนินงาน</t>
    </r>
  </si>
  <si>
    <t>หมายเหตุ : "N/A" หมายถึง ไม่มีข้อมูลในปีนั้นๆ</t>
  </si>
  <si>
    <t>ผลิตภัณฑ์ประกันชีวิตแบบทั่วไป (Main Policy)</t>
  </si>
  <si>
    <t>สะสมทรัพย์ (Endowment)</t>
  </si>
  <si>
    <t>อื่น ๆ (Others)</t>
  </si>
  <si>
    <t>ผลิตภัณฑ์ประกันชีวิตแบบบำนาญ
(Annuity)</t>
  </si>
  <si>
    <t>ผลิตภัณฑ์ประกันชีวิตแบบยูนิตลิงค์
(Unit-Linked)</t>
  </si>
  <si>
    <t>ผลิตภัณฑ์ประกันชีวิตแบบยูนิเวอร์แซลไลฟ์
(Universal Life)</t>
  </si>
  <si>
    <t>รวมทั้งหมด (Grand Total)</t>
  </si>
  <si>
    <t>ผลิตภัณฑ์ประกันชีวิต
แบบบำนาญ (Annuity)</t>
  </si>
  <si>
    <t>ประเภทสามัญ
(Ordinary)</t>
  </si>
  <si>
    <t>รวม
(Total)</t>
  </si>
  <si>
    <t>ประเภทอุตสาหกรรม
(Industrial)</t>
  </si>
  <si>
    <t>ประเภทกลุ่ม
(Group)</t>
  </si>
  <si>
    <t>ผลิตภัณฑ์แบบบำนาญ
(Annuity)</t>
  </si>
  <si>
    <t>ผลิตภัณฑ์แบบยูนิตลิงค์
(Unit-Linked)</t>
  </si>
  <si>
    <t>ผลิตภัณฑ์แบบยูนิเวอร์แซลไลฟ์
(Universal Life)</t>
  </si>
  <si>
    <t>ผลิตภัณฑ์ประกันชีวิต (Products)</t>
  </si>
  <si>
    <t>3. เบี้ยประกันภัยจ่ายครั้งเดียว 
(หักส่งคืนแล้ว)</t>
  </si>
  <si>
    <t>รวมส่วนของเจ้าของ (Total Owner’s Equity)</t>
  </si>
  <si>
    <t xml:space="preserve">  รวมหนี้สินและส่วนของเจ้าของ</t>
  </si>
  <si>
    <t>Total Liabilities and Owner’s Equity</t>
  </si>
  <si>
    <t>รวมหนี้สินและส่วนของเจ้าของ
Liabilities  and  Owner’s Equity</t>
  </si>
  <si>
    <t xml:space="preserve">             :  ข้อมูลอุบัติเหตุและทุพพลภาพ จะรวมอยู่ใน Sheet 13.1 ข้อ 7 เงินจ่ายตามกรมธรรม์ประกันภัยที่เกิดขึ้นระหว่างปี</t>
  </si>
  <si>
    <t xml:space="preserve">             :  ข้อมูลเงินจ่ายเพื่อการประกันสุขภาพ จะรวมอยู่ใน Sheet 13.1 ข้อ 7 เงินจ่ายตามกรมธรรม์ประกันภัยที่เกิดขึ้นระหว่างปี</t>
  </si>
  <si>
    <t>รายจ่าย
อื่น</t>
  </si>
  <si>
    <t>หมายเหตุ  :  1. ไม่รวมข้อมูล บมจ.ไทยรีประกันชีวิต</t>
  </si>
  <si>
    <t xml:space="preserve">                2. จำนวนประชากรที่ลดลงในปี 2547 เนื่องมาจากการแก้ไขปรับปรุงทะเบียนราษฎรทั่วราชอาณาจักร ซึ่งมีชื่อเกินและซ้ำซ้อน</t>
  </si>
  <si>
    <t xml:space="preserve">                 2. The Total population in 2004 decreased because there was an adjustment in duplicated names.</t>
  </si>
  <si>
    <t>รวมหนี้สินและส่วนของเจ้าของ (Liabilities&amp;Owner’s Equity)</t>
  </si>
  <si>
    <t xml:space="preserve">   ส่วนของเจ้าของ (Owner’s Equity)</t>
  </si>
  <si>
    <t>สารบัญรายงานสถิติประจำปี  2558</t>
  </si>
  <si>
    <t>Index for Annual Statistic Report IN 2015</t>
  </si>
  <si>
    <t>Sheet</t>
  </si>
  <si>
    <t>Page</t>
  </si>
  <si>
    <t>หน้า</t>
  </si>
  <si>
    <t>T1 Po. Inforce 2014</t>
  </si>
  <si>
    <t>หัวข้อ</t>
  </si>
  <si>
    <t>Topics</t>
  </si>
  <si>
    <t>ลำดับ</t>
  </si>
  <si>
    <t>T2 Po. Increased 2015</t>
  </si>
  <si>
    <t>T2.1, 2.2, 2.3 Po. Increased</t>
  </si>
  <si>
    <t>TABLE 2.3 OTHERS IN 2015</t>
  </si>
  <si>
    <t>T3 New Bus, T8 Po. Inforce</t>
  </si>
  <si>
    <t>T4 New Bus, T5 Po. Inforce</t>
  </si>
  <si>
    <t>No.</t>
  </si>
  <si>
    <t>Companies</t>
  </si>
  <si>
    <t>บริษัท</t>
  </si>
  <si>
    <t>Code</t>
  </si>
  <si>
    <t>บมจ. โตเกียวมารีนประกันชีวิต (ประเทศไทย)</t>
  </si>
  <si>
    <t>บมจ. ไทยซัมซุงประกันชีวิต</t>
  </si>
  <si>
    <t>บมจ. ไทยรีประกันชีวิต</t>
  </si>
  <si>
    <t>บมจ. พรูเด็นเชียล ประกันชีวิต (ประเทศไทย)</t>
  </si>
  <si>
    <t>บมจ. เจนเนอราลี่ ประกันชีวิต (ไทยแลนด์)</t>
  </si>
  <si>
    <t>บมจ. กรุงไทย แอกซ่า ประกันชีวิต</t>
  </si>
  <si>
    <t>บมจ. แมนูไลฟ์ ประกันชีวิต (ประเทศไทย)</t>
  </si>
  <si>
    <t>บมจ. เมืองไทยประกันชีวิต</t>
  </si>
  <si>
    <t>บมจ. ไทยสมุทรประกันชีวิต</t>
  </si>
  <si>
    <t>บมจ. ฟิลลิปประกันชีวิต</t>
  </si>
  <si>
    <t>บมจ. สหประกันชีวิต</t>
  </si>
  <si>
    <t>บมจ. ไทยพาณิชย์ประกันชีวิต</t>
  </si>
  <si>
    <t>บมจ. อาคเนย์ประกันชีวิต</t>
  </si>
  <si>
    <t>บมจ. ไทยประกันชีวิต</t>
  </si>
  <si>
    <t>บจ. เอ ไอ เอ</t>
  </si>
  <si>
    <t>บมจ. แอ๊ดวานซ์ไลฟ์ ประกันชีวิต</t>
  </si>
  <si>
    <t>บมจ. อลิอันซ์ อยุธยา ประกันชีวิต</t>
  </si>
  <si>
    <t>บมจ. กรุงเทพประกันชีวิต</t>
  </si>
  <si>
    <t>บมจ. บางกอกสหประกันชีวิต</t>
  </si>
  <si>
    <t>บมจ. ทิพยประกันชีวิต</t>
  </si>
  <si>
    <t>บมจ. เอฟดับบลิวดี ประกันชีวิต</t>
  </si>
  <si>
    <t>ตารางที่ 21 บริษัทสมาชิกสมาคมประกันชีวิตไทย</t>
  </si>
  <si>
    <t>Table 21 Members of TLAA</t>
  </si>
  <si>
    <t>ตารางที่ 21 บริษัทประกันชีวิตสมาคมประกันชีวิตไทย</t>
  </si>
  <si>
    <t>17.  กำไร (ขาดทุน) จากการจำหน่ายเงินลงทุน การโอนเปลี่ยนประเภทเงินลงทุน การขาดทุนจากการด้อยค่าของสินทรัพย์ และการตีราคาเงินลงทุน (17.1+17.2-17.3+17.4+17.5)</t>
  </si>
  <si>
    <t>/ 2016</t>
  </si>
  <si>
    <t>บมจ. ชับบ์ ไลฟ์ ประกันชีวิต</t>
  </si>
  <si>
    <t>Chubb Life Assurance Public Co.,Ltd.</t>
  </si>
  <si>
    <t>MBK Life</t>
  </si>
  <si>
    <t>บมจ. เอ็ม บี เค ไลฟ์ ประกันชีวิต</t>
  </si>
  <si>
    <t>MBK Life Assurance Public Co., Ltd.</t>
  </si>
  <si>
    <t>CHUBB</t>
  </si>
  <si>
    <t>2560
(2017)</t>
  </si>
  <si>
    <t>/ 2017</t>
  </si>
  <si>
    <t>ค่าจ้างและค่าบำเหน็จ</t>
  </si>
  <si>
    <t>รวมสินทรัพย์ลงทุน ปี 2560 (Total Investment Assets in 2017)</t>
  </si>
  <si>
    <t>8.  สำรองประกันภัยสำหรับสัญญาประกันภัยระยะยาว
เพิ่ม (ลด) (7.2 - 7.1)</t>
  </si>
  <si>
    <t>กำไร (ขาดทุน) ก่อนหักภาษีเงินได้นิติบุคคล
(Profit (Loss) before Corporate Taxes)</t>
  </si>
  <si>
    <t>อุบัติเหตุ / Acc
11</t>
  </si>
  <si>
    <t>สุขภาพ / Health
12</t>
  </si>
  <si>
    <t>อื่นๆ / Others
13</t>
  </si>
  <si>
    <t>AIA Co.,Ltd.</t>
  </si>
  <si>
    <t>ข้อสนเทศธุรกิจประกันชีวิต  ปี  2561</t>
  </si>
  <si>
    <t>INFORMATION OF LIFE INSURANCE BUSINESS IN 2018</t>
  </si>
  <si>
    <t>2561
(2018)</t>
  </si>
  <si>
    <t xml:space="preserve"> % 
Change</t>
  </si>
  <si>
    <t>กรมธรรม์ประกันชีวิตที่เพิ่มขึ้นในปี 2561  (Policies Increased in 2018)</t>
  </si>
  <si>
    <t>กรมธรรม์ประกันชีวิตที่ลดลงในปี 2561 (Policies Decreased in 2018)</t>
  </si>
  <si>
    <t>ครบกำหนด (Maturity)</t>
  </si>
  <si>
    <t>เวนคืน (Surrender)</t>
  </si>
  <si>
    <t>ยกเลิกหรือขาดอายุ (Cancellation and Lapsation Policies)</t>
  </si>
  <si>
    <t>กรมธรรม์ประกันชีวิตที่มีผลบังคับเมื่อสิ้นปี 2561</t>
  </si>
  <si>
    <t>สารบัญรายงานสถิติประจำปี  2561</t>
  </si>
  <si>
    <t>Index for Annual Statistic Report IN 2018</t>
  </si>
  <si>
    <t>ตารางที่ 1 กรมธรรม์ประกันชีวิตที่มีผลบังคับเมื่อสิ้นปีก่อน (ปี 2560)</t>
  </si>
  <si>
    <t>ตารางที่ 2 กรมธรรม์ประกันชีวิตที่เพิ่มขึ้นในปี 2561</t>
  </si>
  <si>
    <t>ตารางที่ 2.1 กรมธรรม์ประกันชีวิตที่ทำใหม่ในปี 2561</t>
  </si>
  <si>
    <t>ตารางที่ 2.2 กรมธรรม์ประกันชีวิตที่ต่ออายุใหม่ในปี 2561</t>
  </si>
  <si>
    <t>ตารางที่ 2.3  กรมธรรม์ประกันชีวิตที่เพิ่มขึ้นจากกรณีอื่นๆ ในปี 2561</t>
  </si>
  <si>
    <t>ตารางที่ 3 สถิติกรมธรรม์ประกันชีวิตรายใหม่ ระหว่างปี 2555-2561</t>
  </si>
  <si>
    <t>ตารางที่ 4 กรมธรรม์ประกันชีวิตรายใหม่ในปี 2561</t>
  </si>
  <si>
    <t>ตารางที่ 5 กรมธรรม์ประกันชีวิตที่มีผลบังคับเมื่อสิ้นปี 2561</t>
  </si>
  <si>
    <t>ตารางที่ 6 กรมธรรม์ประกันชีวิตที่ลดลง ในปี 2561</t>
  </si>
  <si>
    <t>ตารางที่ 6.1 กรมธรรม์ประกันชีวิตที่ลดลงจากกรณีครบกำหนด ในปี 2561</t>
  </si>
  <si>
    <t>ตารางที่ 6.2 กรมธรรม์ประกันชีวิตที่ลดลงจากกรณีมรณกรรม ในปี 2561</t>
  </si>
  <si>
    <t>ตารางที่ 6.3 กรมธรรม์ประกันชีวิตที่ลดลงจากกรณีเวนคืนในปี 2561</t>
  </si>
  <si>
    <t>ตารางที่ 6.4 กรมธรรม์ประกันชีวิตที่ลดลงจากกรณียกเลิกหรือขาดอายุ ในปี 2561</t>
  </si>
  <si>
    <t>ตารางที่ 6.5 กรมธรรม์ประกันชีวิตที่ลดลงจากกรณีอื่นๆ ในปี 2561</t>
  </si>
  <si>
    <t>ตารางที่ 7 กรมธรรม์ประกันชีวิตที่มีผลบังคับเมื่อสิ้นปี 2561</t>
  </si>
  <si>
    <t>ตารางที่ 9  สถิติกรมธรรม์ประกันชีวิตที่ลดลง ในปี 2561</t>
  </si>
  <si>
    <t>ตารางที่ 10 เบี้ยประกันภัยรับสุทธิ ปี 2561</t>
  </si>
  <si>
    <t>ตารางที่ 10.1 เบี้ยประกันภัยรับสุทธิ (รวมทุกประเภท) ปี 2561</t>
  </si>
  <si>
    <t>ตารางที่ 10.2 เบี้ยประกันภัยรับสุทธิ (กรมธรรม์ประกันชีวิตหลัก) ปี 2561</t>
  </si>
  <si>
    <t>ตารางที่ 10.3 เบี้ยประกันภัยรับสุทธิ (ประเภทสามัญ) ปี 2561</t>
  </si>
  <si>
    <t>ตารางที่ 10.4 เบี้ยประกันภัยรับสุทธิ (ประเภทอุตสาหกรรม) ปี 2561</t>
  </si>
  <si>
    <t>ตารางที่ 10.5 เบี้ยประกันภัยรับสุทธิ (ประเภทกลุ่ม) ปี 2561</t>
  </si>
  <si>
    <t>ตารางที่ 10.6 เบี้ยประกันภัยรับสุทธิ ผลิตภัณฑ์ประกันชีวิตแบบบำนาญ ปี 2561</t>
  </si>
  <si>
    <t>ตารางที่ 10.7 เบี้ยประกันภัยรับสุทธิ ผลิตภัณฑ์ประกันชีวิตแบบยูนิตลิงค์ ปี 2561</t>
  </si>
  <si>
    <t>ตารางที่ 10.8 เบี้ยประกันภัยรับสุทธิ ผลิตภัณฑ์ประกันชีวิตแบบยูนิเวอร์แซลไลฟ์ ปี 2561</t>
  </si>
  <si>
    <t>ตารางที่ 10.9 เบี้ยประกันภัยรับสุทธิ (อุบัติเหตุส่วนบุคคล) ปี 2561</t>
  </si>
  <si>
    <t>ตารางที่ 10.10 เบี้ยประกันภัยรับสุทธิ สัญญาเพิ่มเติม ปี 2561</t>
  </si>
  <si>
    <t>ตารางที่ 10.11 เบี้ยประกันภัยรับสุทธิ สัญญาเพิ่มเติม (อุบัติเหตุ) ปี 2561</t>
  </si>
  <si>
    <t>ตารางที่ 10.12 เบี้ยประกันภัยรับสุทธิ สัญญาเพิ่มเติม (สุขภาพ) ปี 2561</t>
  </si>
  <si>
    <t>ตารางที่ 10.13 เบี้ยประกันภัยรับสุทธิ สัญญาเพิ่มเติม (อื่นๆ) ปี 2561</t>
  </si>
  <si>
    <t>ตารางที่ 11 สถิติเบี้ยประกันภัยรับสุทธิ ระหว่างปี 2555-2561</t>
  </si>
  <si>
    <t>ตารางที่ 8 สถิติกรมธรรม์ประกันชีวิตที่มีผลบังคับเมื่อสิ้นปี 2555-2561 (ก่อนการประกันภัยต่อ)</t>
  </si>
  <si>
    <t>ตารางที่ 11.1 สถิติเบี้ยประกันภัยรับสุทธิ (เบี้ยประกันภัยปีแรก) ระหว่างปี 2555-2561</t>
  </si>
  <si>
    <t>ตารางที่ 11.2 สถิติเบี้ยประกันภัยรับสุทธิ (เบี้ยประกันภัยปีต่ออายุ) ระหว่างปี 2555-2561</t>
  </si>
  <si>
    <t>ตารางที่ 11.3 สถิติเบี้ยประกันภัยรับสุทธิ (เบี้ยประกันภัยจ่ายครั้งเดียว) ระหว่างปี 2555-2561</t>
  </si>
  <si>
    <t>ตารางที่ 12 จำนวนเงินที่จ่ายตามกรมธรรม์ประกันภัย และค่าใช้จ่ายในการดำเนินธุรกิจประกันชีวิต ปี 2561</t>
  </si>
  <si>
    <t>ตารางที่ 13 กำไร (ขาดทุน) จากการรับประกันภัย ปี 2561</t>
  </si>
  <si>
    <t>ตารางที่ 13.1 ผลการดำเนินงาน ปี 2561</t>
  </si>
  <si>
    <t>ตารางที่ 13.2 รายละเอียดค่าใช้จ่าย ปี 2561</t>
  </si>
  <si>
    <t>ตารางที่ 14 สินทรัพย์ของธุรกิจประกันชีวิต ปี 2561 (ราคาประเมิน)</t>
  </si>
  <si>
    <t>ตารางที่ 15 สินทรัพย์ หนี้สิน และเงินกองทุนของธุรกิจประกันชีวิต ปี 2561  (ราคาประเมิน)</t>
  </si>
  <si>
    <t>ตารางที่ 16  สถิติอัตราผลตอบแทนจากการลงทุนของธุรกิจประกันชีวิต ปี 2555 - 2561</t>
  </si>
  <si>
    <t>ตารางที่ 17  สถิติสินทรัพย์รวมของธุรกิจประกันชีวิต ปี 2555 - 2561</t>
  </si>
  <si>
    <t>ตารางที่ 18 ตารางที่ 18 หนี้สินของธุรกิจประกันชีวิต ปี 2561 (ราคาประเมิน)</t>
  </si>
  <si>
    <t>ตารางที่ 19 สถิติตัวแทนประกันชีวิต ระหว่างปี 2555 - 2561</t>
  </si>
  <si>
    <t>ตารางที่ 20 สถิตินายหน้าประกันชีวิตประเภทบุคคลธรรมดา ระหว่างปี 2555 - 2561</t>
  </si>
  <si>
    <t>อัตราผลตอบแทนจากการลงทุน (Yield Rate)</t>
  </si>
  <si>
    <t>TABLE 1 POLICIES IN FORCE AT THE END OF YEAR 2017</t>
  </si>
  <si>
    <t>จำนวน
กรมธรรม์</t>
  </si>
  <si>
    <t xml:space="preserve">No. of 
Policies </t>
  </si>
  <si>
    <t>จำนวน
เงินเอาประกันภัย</t>
  </si>
  <si>
    <t>TABLE 2 POLICIES INCREASED IN 2018</t>
  </si>
  <si>
    <t>TABLE 2.1 NEW BUSINESS IN 2018</t>
  </si>
  <si>
    <t>TABLE 2.2 REINSTATEMENT POLICIES IN 2018</t>
  </si>
  <si>
    <t>TABLE 2.3 OTHERS IN 2018</t>
  </si>
  <si>
    <t>ตารางที่ 2.3 กรมธรรม์ประกันชีวิตที่เพิ่มขึ้นจากกรณีอื่นๆ ในปี 2561</t>
  </si>
  <si>
    <t>/ 2018</t>
  </si>
  <si>
    <t>ตารางที่ 3 สถิติกรมธรรม์ประกันชีวิตรายใหม่ ระหว่างปี 2555 - 2561</t>
  </si>
  <si>
    <t>TABLE 3 NEW BUSINESS DURING THE YEAR 2012 - 2018</t>
  </si>
  <si>
    <t>ตารางที่ 8 สถิติกรมธรรม์ประกันชีวิตที่มีผลบังคับเมื่อสิ้นปี 2555 - 2561 (ก่อนการประกันภัยต่อ)</t>
  </si>
  <si>
    <t>TABLE 8 POLICIES IN FORCE AT THE END OF YEAR 2012 - 2018 (BEFORE REINSURANCE)</t>
  </si>
  <si>
    <t>TABLE 4 NEW BUSINESS DURING THE YEAR 2018</t>
  </si>
  <si>
    <t>No. of 
Policies</t>
  </si>
  <si>
    <t>TABLE 5 POLICIES IN FORCE AT THE END OF YEAR 2018</t>
  </si>
  <si>
    <t>ตารางที่ 6 กรมธรรม์ประกันชีวิตที่ลดลงในปี 2561</t>
  </si>
  <si>
    <t>TABLE 6 POLICIES DECREASED IN 2018</t>
  </si>
  <si>
    <t>ตารางที่ 6.1 กรมธรรม์ประกันชีวิตที่ลดลงจากกรณีครบกำหนดในปี 2561</t>
  </si>
  <si>
    <t>TABLE 6.1 MATURITY IN 2018</t>
  </si>
  <si>
    <t xml:space="preserve">No. of 
Policie </t>
  </si>
  <si>
    <t>ตารางที่ 6.2 กรมธรรม์ประกันชีวิตที่ลดลงจากกรณีมรณกรรมในปี 2561</t>
  </si>
  <si>
    <t>TABLE 6.2 DEATH IN 2018</t>
  </si>
  <si>
    <t>TABLE 6.3 SURRENDER IN 2018</t>
  </si>
  <si>
    <t>ตารางที่ 6.4 กรมธรรม์ประกันชีวิตที่ลดลงจากกรณียกเลิกหรือขาดอายุในปี 2561</t>
  </si>
  <si>
    <t>TABLE 6.4 CANCELLATION AND LAPSATION POLICIES IN 2018</t>
  </si>
  <si>
    <t>TABLE 6.5 OTHERS IN 2018</t>
  </si>
  <si>
    <t>TABLE 7 POLICIES IN FORCE AT THE END OF YEAR 2018</t>
  </si>
  <si>
    <t>ตารางที่ 9 สถิติกรมธรรม์ประกันชีวิตที่ลดลงในปี 2561</t>
  </si>
  <si>
    <t>TABLE 9 TPYE OF POLICIES DECREASED IN 2018</t>
  </si>
  <si>
    <t>ครบกำหนด 
(MATURITY)</t>
  </si>
  <si>
    <t>มรณกรรม 
(DEATH)</t>
  </si>
  <si>
    <t>เวนคืน 
(SURRENDER)</t>
  </si>
  <si>
    <t>ยกเลิกหรือขาดอายุ 
(CANCELLATION AND 
LAPSATION)</t>
  </si>
  <si>
    <t>จำนวน
กรมธรรม์
No. of 
Policies</t>
  </si>
  <si>
    <t>เงินเอา
ประกันภัย
Sum Insured</t>
  </si>
  <si>
    <t>TABLE 10 NET WRITTEN PREMIUMS IN 2018</t>
  </si>
  <si>
    <t>TABLE 10.1 NET WRITTEN PREMIUMS (ALL TYPS) IN 2018</t>
  </si>
  <si>
    <t>TABLE 10.2 NET WRITTEN PREMIUMS (Main Policy) IN 2018</t>
  </si>
  <si>
    <t>TABLE 10.3 NET WRITTEN PREMIUMS (ORDINARY) IN 2018</t>
  </si>
  <si>
    <t>TABLE 10.4 NET WRITTEN PREMIUMS (INDUSTRIAL) IN 2018</t>
  </si>
  <si>
    <t>TABLE 10.5 NET WRITTEN PREMIUMS (GROUP) IN 2018</t>
  </si>
  <si>
    <t>TABLE 10.6 NET WRITTEN PREMIUMS (Annuity) IN 2018</t>
  </si>
  <si>
    <t>TABLE 10.7 NET WRITTEN PREMIUMS (Unit-Linked) IN 2018</t>
  </si>
  <si>
    <t>TABLE 10.8 NET WRITTEN PREMIUMS (Universal Life) IN 2018</t>
  </si>
  <si>
    <t>TABLE 10.9 NET WRITTEN PREMIUMS (PERSONAL ACCIDENT) IN 2018</t>
  </si>
  <si>
    <t>TABLE 10.10 NET WRITTEN PREMIUMS RIDER IN 2018</t>
  </si>
  <si>
    <t>TABLE 10.11 NET WRITTEN PREMIUMS RIDER (ACCIDENT) IN 2018</t>
  </si>
  <si>
    <t>TABLE 10.12 NET WRITTEN PREMIUMS RIDER (HEALTH) IN 2018</t>
  </si>
  <si>
    <t>TABLE 10.13 NET WRITTEN PREMIUMS RIDER (OTHERS) IN 2018</t>
  </si>
  <si>
    <t>TABLE 11 NET WRITTEN PREMIUMS DURING THE YEAR 2012-2018</t>
  </si>
  <si>
    <t>TABLE 11.1 NET WRITTEN PREMIUMS (First Year Premium) DURING THE YEAR 2012-2018</t>
  </si>
  <si>
    <t>TABLE 11.2 NET WRITTEN PREMIUMS (Renewal Premium) DURING THE YEAR 2012-2018</t>
  </si>
  <si>
    <t>TABLE 11.3 NET WRITTEN PREMIUMS (Single Premium) DURING THE YEAR 2012-2018</t>
  </si>
  <si>
    <t>TABLE 12 BENEFIT PAYMENTS INCURRED AND OPERATING EXPENSES IN 2018</t>
  </si>
  <si>
    <t>ตารางที่ 12.1  สถิติจำนวนเงินที่จ่ายตามกรมธรรม์ประกันภัย และค่าใช้จ่ายในการดำเนินธุรกิจประกันชีวิต ปี 2555-2561</t>
  </si>
  <si>
    <t>TABLE  12.1   BENEFIT PAYMENTS INCURRED AND OPERATING EXPENSES IN 2012-2018</t>
  </si>
  <si>
    <t>TABLE 13 PROFIT AND LOSS IN 2018</t>
  </si>
  <si>
    <t xml:space="preserve">  9.2  สำรองประกันภัยสำหรับสัญญาประกันภัยระยะสั้นเพิ่ม (ลด) ((ค่าที่มากกว่าระหว่าง 0 และ (9.1.2 - 2.2) - (ค่าที่มากกว่าระหว่าง 0 และ (9.1.1 - 2.1))</t>
  </si>
  <si>
    <t>TABLE 13.1 OVERALL OPERATION IN 2018</t>
  </si>
  <si>
    <t>TABLE 13.2 OPERATING EXPENSES IN 2018</t>
  </si>
  <si>
    <t>TABLE 14 ASSETS OF LIFE INSURANCE BUSINESS IN 2018 (ADMITTED)</t>
  </si>
  <si>
    <t xml:space="preserve">Remark : สูตร 1  Yield Rate 2018  =  (Net Investment Income 2018 + Capital Gain (Loss)) / ((Total Investment Assets 2018 + 2017) /2) </t>
  </si>
  <si>
    <t xml:space="preserve">Remark : สูตร 2  Yield Rate 2018  =  Net Investment Income 2018 / ((Total Investment Assets 2018 + 2017) /2) </t>
  </si>
  <si>
    <t>รวมสินทรัพย์ลงทุน ปี 2561 (Total Investment Assets in 2018)</t>
  </si>
  <si>
    <t xml:space="preserve">Remark : Yield Rate 2018  =  Net Investment Income 2018 + Capital Gain (Loss) / ((Total Investment Assets 2018 + 2017) /2)  </t>
  </si>
  <si>
    <t xml:space="preserve">Remark : Yield Rate 2018  =  Net Investment Income 2018 / ((Total Investment Assets 2018 + 2017) / 2) </t>
  </si>
  <si>
    <t>ตารางที่ 15 หนี้สินของธุรกิจประกันชีวิต ปี 2561 (ราคาประเมิน)</t>
  </si>
  <si>
    <t>TABLE 15 LIABILITY OF LIFE INSURANCE BUSINESS IN 2018 (ADMITTED)</t>
  </si>
  <si>
    <t>TABLE 16 YIELD RATE OF LIFE INSURANCE BUSINESS IN 2012 - 2018</t>
  </si>
  <si>
    <t>ตารางที่ 17 สถิติสินทรัพย์รวมของธุรกิจประกันชีวิต ปี 2555 - 2561</t>
  </si>
  <si>
    <t>TABLE 17 TOTAL ASSETS OF LIFE INSURANCE BUSINESS IN 2012 - 2018</t>
  </si>
  <si>
    <t>ตารางที่ 18 สินทรัพย์ หนี้สิน และเงินกองทุนของธุรกิจประกันชีวิต ปี 2561  (ราคาประเมิน)</t>
  </si>
  <si>
    <t>TABLE 18 ASSETS LIABILITIES AND CAPITAL FUNDS OF LIFE INSURANCE BUSINESS IN 2018 (ADMITTED)</t>
  </si>
  <si>
    <t>TABLE 19 LIFE INSURANCE AGENTS DURING THE YEAR 2012 - 2018</t>
  </si>
  <si>
    <t>TABLE 20 LIFE INSURANCE INDIVIDUAL BROKERS DURING THE YEAR 2012 - 2018</t>
  </si>
  <si>
    <t>6 กันยายน 2562</t>
  </si>
  <si>
    <t>September 6 th,2019</t>
  </si>
  <si>
    <t>ตารางที่ 12 จำนวนเงินที่จ่ายตามกรมธรรม์ประกันภัย และค่าใช้จ่ายในการดำเนินธุรกิจ
ประกันชีวิต ปี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</si>
</sst>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3" formatCode="_(* #,##0.00_);_(* \(#,##0.00\);_(* &quot;-&quot;??_);_(@_)"/>
    <numFmt numFmtId="164" formatCode="_-* #,##0.00_-;\-* #,##0.00_-;_-* &quot;-&quot;??_-;_-@_-"/>
    <numFmt numFmtId="165" formatCode="#,##0.00_);\(#,##0.00\);&quot;-&quot;??_)"/>
    <numFmt numFmtId="166" formatCode="0."/>
    <numFmt numFmtId="167" formatCode="_(* #,##0_);_(* \(#,##0\);_(* &quot;-&quot;??_);_(@_)"/>
    <numFmt numFmtId="168" formatCode="0.0"/>
    <numFmt numFmtId="169" formatCode="General_)"/>
    <numFmt numFmtId="170" formatCode="#,##0;\(#,##0\);&quot;-&quot;"/>
    <numFmt numFmtId="171" formatCode="#,##0.00;\(#,##0.00\);&quot;-&quot;"/>
    <numFmt numFmtId="172" formatCode="#,##0.00_);\(#,##0.00\);&quot;-&quot;"/>
    <numFmt numFmtId="173" formatCode="#,##0.00\ \ \ ;\(#,##0.00\)\ \ ;&quot;-   &quot;"/>
    <numFmt numFmtId="174" formatCode="#,##0\ \ \ ;\(#,##0\)\ \ ;&quot;-   &quot;"/>
    <numFmt numFmtId="175" formatCode="#,##0\ \ \ \ ;\(#,##0\)\ \ \ ;&quot;-    &quot;"/>
    <numFmt numFmtId="176" formatCode="#,##0\ \ \ \ \ \ ;\(#,##0\)\ \ \ \ \ ;&quot;-      &quot;"/>
    <numFmt numFmtId="177" formatCode="#,##0\ \ \ \ \ ;\(#,##0\)\ \ \ \ ;&quot;-     &quot;"/>
    <numFmt numFmtId="178" formatCode="#,##0.000\ \ \ ;\(#,##0.000\)\ \ ;&quot;-   &quot;"/>
    <numFmt numFmtId="179" formatCode="#,##0.00\ ;\(#,##0.00\);&quot;- &quot;"/>
    <numFmt numFmtId="180" formatCode="#,##0.00\ \ \ \ \ \ \ \ ;\(#,##0.00\)\ \ \ \ \ \ \ ;&quot;-        &quot;"/>
    <numFmt numFmtId="181" formatCode="#,##0.000;\(#,##0.000\);&quot;-&quot;"/>
    <numFmt numFmtId="182" formatCode="#,##0_);\(#,##0\);&quot;-&quot;"/>
    <numFmt numFmtId="183" formatCode="#,##0\ ;\(#,##0\);&quot;- &quot;"/>
    <numFmt numFmtId="184" formatCode="#,##0\ \ ;\(#,##0\)\ ;&quot;-  &quot;"/>
    <numFmt numFmtId="185" formatCode="#,##0\ \ ;\(#,##0\);\ &quot;-  &quot;"/>
    <numFmt numFmtId="186" formatCode="#,##0\ \ \ ;\(#,##0\);\ \ &quot;-   &quot;"/>
    <numFmt numFmtId="187" formatCode="#,##0.00\ \ \ ;\(#,##0.00\);\ \ &quot;-   &quot;"/>
    <numFmt numFmtId="188" formatCode="#,##0.000000;[Red]#,##0.000000"/>
    <numFmt numFmtId="189" formatCode="_(* #,##0.00000_);_(* \(#,##0.00000\);_(* &quot;-&quot;??_);_(@_)"/>
    <numFmt numFmtId="190" formatCode="#,##0.00\ \ \ \ \ ;\(#,##0.00\)\ \ \ \ ;&quot;-     &quot;"/>
    <numFmt numFmtId="191" formatCode="#,##0\ \ \ \ \ \ \ ;\(#,##0\)\ \ \ \ \ \ ;&quot;-       &quot;"/>
    <numFmt numFmtId="192" formatCode="#,##0.0000_);\(#,##0.0000\);&quot;-&quot;"/>
    <numFmt numFmtId="193" formatCode="#,##0.0000;\(#,##0.0000\);&quot;-&quot;"/>
    <numFmt numFmtId="194" formatCode="&quot;N/A&quot;"/>
    <numFmt numFmtId="195" formatCode="#,##0.000000;\(#,##0.000000\);&quot;-&quot;"/>
    <numFmt numFmtId="196" formatCode="_(* #,##0.000_);_(* \(#,##0.000\);_(* &quot;-&quot;??_);_(@_)"/>
  </numFmts>
  <fonts count="10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2"/>
      <name val="CordiaUPC"/>
      <family val="2"/>
      <charset val="222"/>
    </font>
    <font>
      <sz val="14"/>
      <name val="AngsanaUPC"/>
      <family val="1"/>
      <charset val="222"/>
    </font>
    <font>
      <sz val="14"/>
      <name val="AngsanaUPC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  <charset val="222"/>
    </font>
    <font>
      <sz val="14"/>
      <name val="AngsanaUPC"/>
      <family val="1"/>
    </font>
    <font>
      <sz val="14"/>
      <name val="CordiaUPC"/>
      <family val="2"/>
      <charset val="222"/>
    </font>
    <font>
      <b/>
      <sz val="60"/>
      <name val="CordiaUPC"/>
      <family val="2"/>
      <charset val="222"/>
    </font>
    <font>
      <b/>
      <u val="double"/>
      <sz val="18"/>
      <name val="CordiaUPC"/>
      <family val="2"/>
      <charset val="222"/>
    </font>
    <font>
      <b/>
      <sz val="28"/>
      <name val="CordiaUPC"/>
      <family val="2"/>
      <charset val="222"/>
    </font>
    <font>
      <sz val="18"/>
      <name val="CordiaUPC"/>
      <family val="2"/>
      <charset val="222"/>
    </font>
    <font>
      <sz val="16"/>
      <name val="AngsanaUPC"/>
      <family val="1"/>
    </font>
    <font>
      <b/>
      <sz val="44"/>
      <color rgb="FFC0C0C0"/>
      <name val="CordiaUPC"/>
      <family val="2"/>
      <charset val="222"/>
    </font>
    <font>
      <b/>
      <sz val="26"/>
      <name val="CordiaUPC"/>
      <family val="2"/>
      <charset val="222"/>
    </font>
    <font>
      <sz val="16"/>
      <name val="CordiaUPC"/>
      <family val="2"/>
      <charset val="222"/>
    </font>
    <font>
      <sz val="22"/>
      <name val="CordiaUPC"/>
      <family val="2"/>
      <charset val="222"/>
    </font>
    <font>
      <b/>
      <sz val="22"/>
      <name val="CordiaUPC"/>
      <family val="2"/>
      <charset val="222"/>
    </font>
    <font>
      <b/>
      <i/>
      <sz val="18"/>
      <color rgb="FFFF0000"/>
      <name val="CordiaUPC"/>
      <family val="2"/>
    </font>
    <font>
      <b/>
      <sz val="16"/>
      <name val="CordiaUPC"/>
      <family val="2"/>
      <charset val="222"/>
    </font>
    <font>
      <sz val="16"/>
      <name val="AngsanaUPC"/>
      <family val="1"/>
    </font>
    <font>
      <sz val="20"/>
      <name val="CordiaUPC"/>
      <family val="2"/>
      <charset val="222"/>
    </font>
    <font>
      <b/>
      <sz val="20"/>
      <name val="CordiaUPC"/>
      <family val="2"/>
      <charset val="222"/>
    </font>
    <font>
      <sz val="20"/>
      <name val="TH SarabunPSK"/>
      <family val="2"/>
    </font>
    <font>
      <b/>
      <sz val="20"/>
      <name val="TH SarabunPSK"/>
      <family val="2"/>
    </font>
    <font>
      <sz val="22"/>
      <name val="AngsanaUPC"/>
      <family val="1"/>
    </font>
    <font>
      <b/>
      <sz val="22"/>
      <name val="TH SarabunPSK"/>
      <family val="2"/>
    </font>
    <font>
      <sz val="22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b/>
      <sz val="16"/>
      <color rgb="FF000000"/>
      <name val="TH SarabunPSK"/>
      <family val="2"/>
    </font>
    <font>
      <b/>
      <sz val="18"/>
      <name val="TH SarabunPSK"/>
      <family val="2"/>
    </font>
    <font>
      <sz val="11"/>
      <color theme="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b/>
      <sz val="22"/>
      <color theme="1"/>
      <name val="TH SarabunPSK"/>
      <family val="2"/>
    </font>
    <font>
      <sz val="22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8"/>
      <color theme="0"/>
      <name val="TH SarabunPSK"/>
      <family val="2"/>
    </font>
    <font>
      <b/>
      <u/>
      <sz val="16"/>
      <name val="TH SarabunPSK"/>
      <family val="2"/>
    </font>
    <font>
      <b/>
      <sz val="17"/>
      <name val="TH SarabunPSK"/>
      <family val="2"/>
    </font>
    <font>
      <b/>
      <u/>
      <sz val="14"/>
      <name val="TH SarabunPSK"/>
      <family val="2"/>
    </font>
    <font>
      <sz val="16"/>
      <color theme="0"/>
      <name val="TH SarabunPSK"/>
      <family val="2"/>
    </font>
    <font>
      <b/>
      <sz val="24"/>
      <name val="TH SarabunPSK"/>
      <family val="2"/>
    </font>
    <font>
      <sz val="24"/>
      <name val="TH SarabunPSK"/>
      <family val="2"/>
    </font>
    <font>
      <sz val="16"/>
      <name val="AngsanaUPC"/>
      <family val="1"/>
    </font>
    <font>
      <sz val="17"/>
      <name val="TH SarabunPSK"/>
      <family val="2"/>
    </font>
    <font>
      <b/>
      <sz val="15"/>
      <name val="TH SarabunPSK"/>
      <family val="2"/>
    </font>
    <font>
      <sz val="14"/>
      <color indexed="8"/>
      <name val="TH SarabunPSK"/>
      <family val="2"/>
    </font>
    <font>
      <sz val="17"/>
      <color theme="1"/>
      <name val="TH SarabunPSK"/>
      <family val="2"/>
    </font>
    <font>
      <sz val="17"/>
      <color indexed="8"/>
      <name val="TH SarabunPSK"/>
      <family val="2"/>
    </font>
    <font>
      <sz val="17"/>
      <color theme="0"/>
      <name val="TH SarabunPSK"/>
      <family val="2"/>
    </font>
    <font>
      <sz val="22"/>
      <color rgb="FF000000"/>
      <name val="TH SarabunPSK"/>
      <family val="2"/>
    </font>
    <font>
      <b/>
      <sz val="21"/>
      <name val="TH SarabunPSK"/>
      <family val="2"/>
    </font>
    <font>
      <sz val="21"/>
      <name val="TH SarabunPSK"/>
      <family val="2"/>
    </font>
    <font>
      <sz val="22"/>
      <color rgb="FF000000"/>
      <name val="TH SarabunPSK"/>
      <family val="2"/>
      <charset val="222"/>
    </font>
    <font>
      <sz val="22"/>
      <name val="TH SarabunPSK"/>
      <family val="2"/>
      <charset val="222"/>
    </font>
    <font>
      <b/>
      <sz val="22"/>
      <name val="TH SarabunPSK"/>
      <family val="2"/>
      <charset val="222"/>
    </font>
    <font>
      <b/>
      <sz val="26"/>
      <name val="TH SarabunPSK"/>
      <family val="2"/>
    </font>
    <font>
      <b/>
      <sz val="17"/>
      <color rgb="FF000000"/>
      <name val="TH SarabunPSK"/>
      <family val="2"/>
    </font>
    <font>
      <b/>
      <sz val="17"/>
      <name val="TH SarabunPSK"/>
      <family val="2"/>
      <charset val="222"/>
    </font>
    <font>
      <sz val="17"/>
      <name val="TH SarabunPSK"/>
      <family val="2"/>
      <charset val="222"/>
    </font>
    <font>
      <sz val="17"/>
      <name val="CordiaUPC"/>
      <family val="2"/>
      <charset val="222"/>
    </font>
    <font>
      <sz val="16.5"/>
      <name val="TH SarabunPSK"/>
      <family val="2"/>
    </font>
    <font>
      <b/>
      <sz val="16.5"/>
      <name val="TH SarabunPSK"/>
      <family val="2"/>
    </font>
    <font>
      <sz val="15"/>
      <name val="TH SarabunPSK"/>
      <family val="2"/>
    </font>
    <font>
      <b/>
      <u/>
      <sz val="15"/>
      <name val="TH SarabunPSK"/>
      <family val="2"/>
    </font>
    <font>
      <sz val="26"/>
      <name val="TH SarabunPSK"/>
      <family val="2"/>
    </font>
    <font>
      <b/>
      <sz val="22"/>
      <color theme="0"/>
      <name val="TH SarabunPSK"/>
      <family val="2"/>
    </font>
    <font>
      <sz val="26"/>
      <name val="CordiaUPC"/>
      <family val="2"/>
      <charset val="222"/>
    </font>
    <font>
      <sz val="14"/>
      <color rgb="FF333333"/>
      <name val="TH SarabunPSK"/>
      <family val="2"/>
    </font>
    <font>
      <sz val="17"/>
      <color rgb="FFFF0000"/>
      <name val="TH SarabunPSK"/>
      <family val="2"/>
    </font>
    <font>
      <b/>
      <sz val="17"/>
      <color rgb="FFFF0000"/>
      <name val="TH SarabunPSK"/>
      <family val="2"/>
    </font>
    <font>
      <sz val="18"/>
      <color rgb="FFFF0000"/>
      <name val="TH SarabunPSK"/>
      <family val="2"/>
    </font>
    <font>
      <sz val="16"/>
      <color indexed="8"/>
      <name val="TH SarabunPSK"/>
      <family val="2"/>
    </font>
    <font>
      <sz val="16"/>
      <color rgb="FF333333"/>
      <name val="TH SarabunPSK"/>
      <family val="2"/>
    </font>
    <font>
      <b/>
      <sz val="18"/>
      <color indexed="8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rgb="FFFF0000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7"/>
      <color theme="1"/>
      <name val="TH SarabunPSK"/>
      <family val="2"/>
    </font>
    <font>
      <b/>
      <sz val="13"/>
      <color rgb="FFFF0000"/>
      <name val="TH SarabunPSK"/>
      <family val="2"/>
    </font>
    <font>
      <sz val="13"/>
      <color rgb="FFFF0000"/>
      <name val="TH SarabunPSK"/>
      <family val="2"/>
    </font>
    <font>
      <sz val="13"/>
      <color theme="1"/>
      <name val="TH SarabunPSK"/>
      <family val="2"/>
    </font>
    <font>
      <sz val="25"/>
      <color rgb="FF000000"/>
      <name val="TH SarabunPSK"/>
      <family val="2"/>
    </font>
    <font>
      <sz val="25"/>
      <name val="TH SarabunPSK"/>
      <family val="2"/>
    </font>
    <font>
      <b/>
      <sz val="25"/>
      <name val="TH SarabunPSK"/>
      <family val="2"/>
    </font>
    <font>
      <sz val="25"/>
      <name val="CordiaUPC"/>
      <family val="2"/>
      <charset val="222"/>
    </font>
    <font>
      <b/>
      <sz val="30"/>
      <name val="TH SarabunPSK"/>
      <family val="2"/>
      <charset val="222"/>
    </font>
    <font>
      <sz val="30"/>
      <name val="TH SarabunPSK"/>
      <family val="2"/>
      <charset val="222"/>
    </font>
    <font>
      <b/>
      <sz val="18"/>
      <color rgb="FFFF0000"/>
      <name val="TH SarabunPSK"/>
      <family val="2"/>
    </font>
    <font>
      <b/>
      <sz val="14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3">
    <xf numFmtId="0" fontId="0" fillId="0" borderId="0"/>
    <xf numFmtId="43" fontId="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Border="0"/>
    <xf numFmtId="1" fontId="3" fillId="0" borderId="0" applyFont="0" applyFill="0" applyBorder="0" applyAlignment="0" applyProtection="0"/>
    <xf numFmtId="0" fontId="5" fillId="0" borderId="0" applyBorder="0"/>
    <xf numFmtId="0" fontId="4" fillId="0" borderId="0" applyBorder="0"/>
    <xf numFmtId="0" fontId="3" fillId="0" borderId="0" applyNumberFormat="0" applyFill="0" applyBorder="0" applyAlignment="0" applyProtection="0"/>
    <xf numFmtId="0" fontId="4" fillId="0" borderId="0" applyBorder="0"/>
    <xf numFmtId="1" fontId="6" fillId="0" borderId="0" applyFont="0" applyFill="0" applyBorder="0" applyAlignment="0" applyProtection="0"/>
    <xf numFmtId="0" fontId="4" fillId="0" borderId="0" applyBorder="0"/>
    <xf numFmtId="0" fontId="7" fillId="0" borderId="0"/>
    <xf numFmtId="0" fontId="4" fillId="0" borderId="0" applyBorder="0"/>
    <xf numFmtId="0" fontId="4" fillId="0" borderId="0" applyBorder="0"/>
    <xf numFmtId="0" fontId="8" fillId="0" borderId="0"/>
    <xf numFmtId="0" fontId="8" fillId="0" borderId="0"/>
    <xf numFmtId="0" fontId="9" fillId="0" borderId="0"/>
    <xf numFmtId="0" fontId="9" fillId="0" borderId="0"/>
    <xf numFmtId="0" fontId="5" fillId="0" borderId="0" applyBorder="0"/>
    <xf numFmtId="0" fontId="8" fillId="0" borderId="0"/>
    <xf numFmtId="0" fontId="8" fillId="0" borderId="0"/>
    <xf numFmtId="0" fontId="2" fillId="0" borderId="0"/>
    <xf numFmtId="3" fontId="10" fillId="0" borderId="1"/>
    <xf numFmtId="166" fontId="3" fillId="0" borderId="3" applyFont="0" applyFill="0" applyBorder="0" applyAlignment="0" applyProtection="0"/>
    <xf numFmtId="0" fontId="11" fillId="0" borderId="0" applyBorder="0"/>
    <xf numFmtId="0" fontId="8" fillId="0" borderId="0"/>
    <xf numFmtId="0" fontId="5" fillId="0" borderId="0"/>
    <xf numFmtId="0" fontId="17" fillId="0" borderId="0"/>
    <xf numFmtId="0" fontId="8" fillId="0" borderId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3" fontId="4" fillId="0" borderId="1"/>
    <xf numFmtId="164" fontId="6" fillId="0" borderId="0" applyFont="0" applyFill="0" applyBorder="0" applyAlignment="0" applyProtection="0"/>
    <xf numFmtId="0" fontId="25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58" fillId="0" borderId="0"/>
    <xf numFmtId="0" fontId="5" fillId="0" borderId="0" applyBorder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Border="0"/>
    <xf numFmtId="43" fontId="5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 applyBorder="0"/>
    <xf numFmtId="9" fontId="4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  <xf numFmtId="0" fontId="2" fillId="0" borderId="0"/>
  </cellStyleXfs>
  <cellXfs count="1705">
    <xf numFmtId="0" fontId="0" fillId="0" borderId="0" xfId="0"/>
    <xf numFmtId="0" fontId="12" fillId="0" borderId="0" xfId="26" applyFont="1"/>
    <xf numFmtId="0" fontId="12" fillId="0" borderId="0" xfId="26" applyFont="1" applyAlignment="1"/>
    <xf numFmtId="0" fontId="14" fillId="0" borderId="0" xfId="26" applyFont="1" applyBorder="1" applyAlignment="1"/>
    <xf numFmtId="0" fontId="16" fillId="0" borderId="0" xfId="26" applyFont="1" applyAlignment="1">
      <alignment horizontal="left"/>
    </xf>
    <xf numFmtId="0" fontId="12" fillId="0" borderId="0" xfId="26" applyFont="1" applyAlignment="1">
      <alignment horizontal="left"/>
    </xf>
    <xf numFmtId="0" fontId="12" fillId="0" borderId="0" xfId="26" applyFont="1" applyAlignment="1">
      <alignment horizontal="centerContinuous"/>
    </xf>
    <xf numFmtId="0" fontId="18" fillId="0" borderId="0" xfId="27" applyFont="1"/>
    <xf numFmtId="0" fontId="19" fillId="0" borderId="0" xfId="26" applyFont="1" applyAlignment="1">
      <alignment horizontal="centerContinuous"/>
    </xf>
    <xf numFmtId="0" fontId="20" fillId="0" borderId="0" xfId="26" applyFont="1" applyAlignment="1">
      <alignment horizontal="centerContinuous"/>
    </xf>
    <xf numFmtId="0" fontId="21" fillId="0" borderId="0" xfId="26" applyFont="1" applyAlignment="1">
      <alignment horizontal="centerContinuous"/>
    </xf>
    <xf numFmtId="0" fontId="22" fillId="0" borderId="0" xfId="26" applyFont="1" applyAlignment="1">
      <alignment horizontal="centerContinuous"/>
    </xf>
    <xf numFmtId="49" fontId="23" fillId="0" borderId="0" xfId="26" applyNumberFormat="1" applyFont="1" applyAlignment="1">
      <alignment horizontal="centerContinuous"/>
    </xf>
    <xf numFmtId="0" fontId="20" fillId="0" borderId="0" xfId="27" applyFont="1"/>
    <xf numFmtId="0" fontId="20" fillId="0" borderId="0" xfId="27" applyFont="1" applyAlignment="1"/>
    <xf numFmtId="0" fontId="21" fillId="0" borderId="0" xfId="33" applyFont="1"/>
    <xf numFmtId="0" fontId="24" fillId="0" borderId="0" xfId="33" quotePrefix="1" applyFont="1"/>
    <xf numFmtId="0" fontId="20" fillId="0" borderId="0" xfId="33" applyFont="1"/>
    <xf numFmtId="0" fontId="20" fillId="0" borderId="0" xfId="33" applyFont="1" applyFill="1" applyAlignment="1">
      <alignment horizontal="center"/>
    </xf>
    <xf numFmtId="0" fontId="20" fillId="0" borderId="0" xfId="33" quotePrefix="1" applyFont="1" applyAlignment="1">
      <alignment horizontal="centerContinuous"/>
    </xf>
    <xf numFmtId="0" fontId="20" fillId="0" borderId="0" xfId="33" applyFont="1" applyAlignment="1">
      <alignment horizontal="centerContinuous"/>
    </xf>
    <xf numFmtId="0" fontId="26" fillId="0" borderId="0" xfId="33" applyFont="1" applyAlignment="1">
      <alignment vertical="center"/>
    </xf>
    <xf numFmtId="0" fontId="21" fillId="0" borderId="0" xfId="27" applyFont="1"/>
    <xf numFmtId="0" fontId="21" fillId="0" borderId="0" xfId="35" applyFont="1"/>
    <xf numFmtId="0" fontId="30" fillId="0" borderId="0" xfId="35" applyFont="1"/>
    <xf numFmtId="0" fontId="20" fillId="0" borderId="0" xfId="35" applyFont="1"/>
    <xf numFmtId="0" fontId="17" fillId="0" borderId="0" xfId="35"/>
    <xf numFmtId="0" fontId="20" fillId="0" borderId="0" xfId="35" quotePrefix="1" applyFont="1" applyAlignment="1">
      <alignment horizontal="left"/>
    </xf>
    <xf numFmtId="0" fontId="28" fillId="0" borderId="0" xfId="27" applyFont="1"/>
    <xf numFmtId="0" fontId="28" fillId="0" borderId="0" xfId="27" applyFont="1" applyFill="1"/>
    <xf numFmtId="169" fontId="28" fillId="0" borderId="0" xfId="27" quotePrefix="1" applyNumberFormat="1" applyFont="1" applyAlignment="1" applyProtection="1">
      <alignment horizontal="left"/>
    </xf>
    <xf numFmtId="169" fontId="29" fillId="0" borderId="0" xfId="27" applyNumberFormat="1" applyFont="1" applyBorder="1" applyAlignment="1" applyProtection="1">
      <alignment horizontal="left"/>
    </xf>
    <xf numFmtId="170" fontId="29" fillId="0" borderId="0" xfId="27" applyNumberFormat="1" applyFont="1" applyBorder="1" applyAlignment="1" applyProtection="1">
      <alignment horizontal="right"/>
    </xf>
    <xf numFmtId="170" fontId="29" fillId="0" borderId="0" xfId="27" applyNumberFormat="1" applyFont="1" applyFill="1" applyBorder="1" applyAlignment="1" applyProtection="1">
      <alignment horizontal="right"/>
    </xf>
    <xf numFmtId="2" fontId="29" fillId="0" borderId="0" xfId="27" applyNumberFormat="1" applyFont="1" applyBorder="1" applyAlignment="1" applyProtection="1">
      <alignment horizontal="right"/>
    </xf>
    <xf numFmtId="43" fontId="29" fillId="0" borderId="0" xfId="34" applyFont="1" applyBorder="1" applyAlignment="1" applyProtection="1">
      <alignment horizontal="right"/>
    </xf>
    <xf numFmtId="170" fontId="28" fillId="0" borderId="0" xfId="27" applyNumberFormat="1" applyFont="1" applyBorder="1" applyAlignment="1" applyProtection="1">
      <alignment horizontal="right"/>
    </xf>
    <xf numFmtId="170" fontId="28" fillId="0" borderId="0" xfId="27" applyNumberFormat="1" applyFont="1" applyFill="1" applyBorder="1" applyAlignment="1" applyProtection="1">
      <alignment horizontal="right"/>
    </xf>
    <xf numFmtId="2" fontId="28" fillId="0" borderId="0" xfId="27" applyNumberFormat="1" applyFont="1" applyBorder="1" applyAlignment="1" applyProtection="1">
      <alignment horizontal="right"/>
    </xf>
    <xf numFmtId="171" fontId="28" fillId="0" borderId="0" xfId="27" applyNumberFormat="1" applyFont="1" applyBorder="1" applyAlignment="1" applyProtection="1">
      <alignment horizontal="right"/>
    </xf>
    <xf numFmtId="0" fontId="32" fillId="0" borderId="0" xfId="0" applyFont="1"/>
    <xf numFmtId="0" fontId="33" fillId="0" borderId="0" xfId="0" applyFont="1"/>
    <xf numFmtId="0" fontId="33" fillId="0" borderId="1" xfId="0" applyFont="1" applyBorder="1" applyAlignment="1">
      <alignment horizontal="center" vertical="center" wrapText="1"/>
    </xf>
    <xf numFmtId="0" fontId="33" fillId="0" borderId="1" xfId="0" quotePrefix="1" applyFont="1" applyBorder="1" applyAlignment="1">
      <alignment horizontal="center" vertical="center" wrapText="1"/>
    </xf>
    <xf numFmtId="0" fontId="33" fillId="0" borderId="8" xfId="0" applyFont="1" applyBorder="1"/>
    <xf numFmtId="0" fontId="33" fillId="0" borderId="9" xfId="0" quotePrefix="1" applyFont="1" applyBorder="1" applyAlignment="1">
      <alignment horizontal="left"/>
    </xf>
    <xf numFmtId="182" fontId="33" fillId="0" borderId="14" xfId="0" applyNumberFormat="1" applyFont="1" applyBorder="1"/>
    <xf numFmtId="182" fontId="33" fillId="0" borderId="0" xfId="0" applyNumberFormat="1" applyFont="1" applyBorder="1"/>
    <xf numFmtId="172" fontId="33" fillId="0" borderId="9" xfId="0" applyNumberFormat="1" applyFont="1" applyBorder="1" applyAlignment="1">
      <alignment horizontal="center"/>
    </xf>
    <xf numFmtId="173" fontId="33" fillId="0" borderId="14" xfId="34" applyNumberFormat="1" applyFont="1" applyBorder="1" applyAlignment="1">
      <alignment horizontal="right"/>
    </xf>
    <xf numFmtId="170" fontId="33" fillId="0" borderId="0" xfId="34" applyNumberFormat="1" applyFont="1" applyBorder="1"/>
    <xf numFmtId="0" fontId="33" fillId="0" borderId="0" xfId="0" applyFont="1" applyBorder="1"/>
    <xf numFmtId="0" fontId="34" fillId="0" borderId="0" xfId="0" quotePrefix="1" applyFont="1" applyAlignment="1">
      <alignment horizontal="centerContinuous"/>
    </xf>
    <xf numFmtId="0" fontId="33" fillId="0" borderId="0" xfId="0" applyFont="1" applyAlignment="1">
      <alignment horizontal="centerContinuous"/>
    </xf>
    <xf numFmtId="0" fontId="33" fillId="0" borderId="0" xfId="0" applyFont="1" applyAlignment="1">
      <alignment vertical="center"/>
    </xf>
    <xf numFmtId="49" fontId="33" fillId="0" borderId="0" xfId="5" applyNumberFormat="1" applyFont="1" applyFill="1" applyBorder="1" applyAlignment="1">
      <alignment horizontal="left" vertical="top"/>
    </xf>
    <xf numFmtId="0" fontId="33" fillId="0" borderId="0" xfId="5" applyFont="1" applyFill="1" applyBorder="1" applyAlignment="1">
      <alignment horizontal="center"/>
    </xf>
    <xf numFmtId="0" fontId="33" fillId="0" borderId="0" xfId="5" applyFont="1" applyFill="1" applyBorder="1"/>
    <xf numFmtId="0" fontId="35" fillId="0" borderId="0" xfId="5" applyFont="1" applyFill="1" applyBorder="1" applyAlignment="1">
      <alignment horizontal="center"/>
    </xf>
    <xf numFmtId="0" fontId="33" fillId="0" borderId="0" xfId="5" applyFont="1" applyFill="1" applyBorder="1" applyAlignment="1">
      <alignment vertical="top"/>
    </xf>
    <xf numFmtId="0" fontId="33" fillId="0" borderId="0" xfId="5" applyFont="1" applyFill="1" applyBorder="1" applyAlignment="1">
      <alignment horizontal="left" vertical="top"/>
    </xf>
    <xf numFmtId="0" fontId="22" fillId="0" borderId="0" xfId="27" quotePrefix="1" applyFont="1" applyAlignment="1" applyProtection="1">
      <alignment horizontal="left"/>
    </xf>
    <xf numFmtId="0" fontId="21" fillId="0" borderId="0" xfId="27" quotePrefix="1" applyFont="1" applyAlignment="1" applyProtection="1">
      <alignment horizontal="left"/>
    </xf>
    <xf numFmtId="0" fontId="35" fillId="0" borderId="0" xfId="27" quotePrefix="1" applyFont="1"/>
    <xf numFmtId="0" fontId="33" fillId="0" borderId="0" xfId="27" applyFont="1"/>
    <xf numFmtId="0" fontId="35" fillId="0" borderId="1" xfId="27" applyFont="1" applyBorder="1" applyAlignment="1">
      <alignment horizontal="center" vertical="center"/>
    </xf>
    <xf numFmtId="0" fontId="35" fillId="0" borderId="3" xfId="27" applyFont="1" applyBorder="1" applyAlignment="1">
      <alignment vertical="center" wrapText="1"/>
    </xf>
    <xf numFmtId="0" fontId="35" fillId="0" borderId="9" xfId="27" applyFont="1" applyBorder="1" applyAlignment="1">
      <alignment vertical="center" wrapText="1"/>
    </xf>
    <xf numFmtId="0" fontId="33" fillId="0" borderId="8" xfId="27" applyFont="1" applyBorder="1" applyAlignment="1">
      <alignment vertical="center" wrapText="1"/>
    </xf>
    <xf numFmtId="0" fontId="33" fillId="0" borderId="9" xfId="27" applyFont="1" applyBorder="1" applyAlignment="1">
      <alignment vertical="center" wrapText="1"/>
    </xf>
    <xf numFmtId="0" fontId="35" fillId="0" borderId="8" xfId="27" applyFont="1" applyBorder="1" applyAlignment="1">
      <alignment vertical="center" wrapText="1"/>
    </xf>
    <xf numFmtId="0" fontId="33" fillId="0" borderId="11" xfId="27" applyFont="1" applyBorder="1" applyAlignment="1">
      <alignment vertical="center" wrapText="1"/>
    </xf>
    <xf numFmtId="0" fontId="33" fillId="0" borderId="12" xfId="27" applyFont="1" applyBorder="1" applyAlignment="1">
      <alignment vertical="center" wrapText="1"/>
    </xf>
    <xf numFmtId="0" fontId="35" fillId="0" borderId="3" xfId="27" applyFont="1" applyBorder="1" applyAlignment="1">
      <alignment horizontal="center" vertical="center" wrapText="1"/>
    </xf>
    <xf numFmtId="0" fontId="35" fillId="0" borderId="4" xfId="27" applyFont="1" applyBorder="1" applyAlignment="1">
      <alignment horizontal="center" vertical="center" wrapText="1"/>
    </xf>
    <xf numFmtId="0" fontId="20" fillId="0" borderId="0" xfId="27" applyFont="1" applyAlignment="1">
      <alignment vertical="center" wrapText="1"/>
    </xf>
    <xf numFmtId="0" fontId="31" fillId="0" borderId="0" xfId="27" quotePrefix="1" applyFont="1" applyAlignment="1" applyProtection="1">
      <alignment horizontal="left"/>
    </xf>
    <xf numFmtId="0" fontId="32" fillId="0" borderId="0" xfId="27" quotePrefix="1" applyFont="1" applyAlignment="1" applyProtection="1">
      <alignment horizontal="left"/>
    </xf>
    <xf numFmtId="0" fontId="32" fillId="0" borderId="0" xfId="27" applyFont="1"/>
    <xf numFmtId="43" fontId="33" fillId="0" borderId="0" xfId="27" applyNumberFormat="1" applyFont="1"/>
    <xf numFmtId="0" fontId="37" fillId="0" borderId="0" xfId="0" quotePrefix="1" applyFont="1"/>
    <xf numFmtId="0" fontId="34" fillId="0" borderId="0" xfId="0" applyFont="1"/>
    <xf numFmtId="182" fontId="33" fillId="0" borderId="9" xfId="0" applyNumberFormat="1" applyFont="1" applyBorder="1"/>
    <xf numFmtId="179" fontId="33" fillId="0" borderId="9" xfId="34" applyNumberFormat="1" applyFont="1" applyBorder="1" applyAlignment="1">
      <alignment horizontal="right"/>
    </xf>
    <xf numFmtId="179" fontId="33" fillId="0" borderId="14" xfId="34" applyNumberFormat="1" applyFont="1" applyBorder="1" applyAlignment="1">
      <alignment horizontal="right"/>
    </xf>
    <xf numFmtId="0" fontId="33" fillId="0" borderId="8" xfId="0" applyFont="1" applyBorder="1" applyAlignment="1">
      <alignment vertical="center"/>
    </xf>
    <xf numFmtId="0" fontId="33" fillId="0" borderId="9" xfId="0" applyFont="1" applyBorder="1" applyAlignment="1">
      <alignment horizontal="left" vertical="center"/>
    </xf>
    <xf numFmtId="182" fontId="33" fillId="0" borderId="14" xfId="0" applyNumberFormat="1" applyFont="1" applyBorder="1" applyAlignment="1">
      <alignment vertical="center"/>
    </xf>
    <xf numFmtId="0" fontId="33" fillId="0" borderId="9" xfId="0" quotePrefix="1" applyFont="1" applyBorder="1" applyAlignment="1">
      <alignment horizontal="left" vertical="center"/>
    </xf>
    <xf numFmtId="182" fontId="33" fillId="0" borderId="9" xfId="0" applyNumberFormat="1" applyFont="1" applyBorder="1" applyAlignment="1">
      <alignment vertical="center"/>
    </xf>
    <xf numFmtId="0" fontId="33" fillId="0" borderId="11" xfId="0" applyFont="1" applyBorder="1" applyAlignment="1">
      <alignment vertical="center"/>
    </xf>
    <xf numFmtId="0" fontId="33" fillId="0" borderId="12" xfId="0" applyFont="1" applyBorder="1" applyAlignment="1">
      <alignment horizontal="left" vertical="center"/>
    </xf>
    <xf numFmtId="182" fontId="33" fillId="0" borderId="12" xfId="0" applyNumberFormat="1" applyFont="1" applyBorder="1" applyAlignment="1">
      <alignment vertical="center"/>
    </xf>
    <xf numFmtId="0" fontId="33" fillId="0" borderId="0" xfId="0" applyFont="1" applyBorder="1" applyAlignment="1">
      <alignment horizontal="left"/>
    </xf>
    <xf numFmtId="179" fontId="33" fillId="0" borderId="0" xfId="34" applyNumberFormat="1" applyFont="1" applyBorder="1" applyAlignment="1">
      <alignment horizontal="right"/>
    </xf>
    <xf numFmtId="0" fontId="33" fillId="0" borderId="0" xfId="0" applyFont="1" applyBorder="1" applyAlignment="1">
      <alignment vertical="center"/>
    </xf>
    <xf numFmtId="0" fontId="38" fillId="0" borderId="0" xfId="0" applyFont="1"/>
    <xf numFmtId="43" fontId="33" fillId="0" borderId="14" xfId="1" applyFont="1" applyBorder="1"/>
    <xf numFmtId="0" fontId="40" fillId="0" borderId="0" xfId="3" applyFont="1" applyFill="1" applyBorder="1" applyAlignment="1">
      <alignment vertical="top"/>
    </xf>
    <xf numFmtId="0" fontId="40" fillId="0" borderId="0" xfId="3" applyFont="1" applyFill="1" applyBorder="1" applyAlignment="1">
      <alignment horizontal="left" vertical="top"/>
    </xf>
    <xf numFmtId="0" fontId="41" fillId="0" borderId="0" xfId="0" applyFont="1"/>
    <xf numFmtId="40" fontId="40" fillId="0" borderId="14" xfId="1" applyNumberFormat="1" applyFont="1" applyFill="1" applyBorder="1" applyAlignment="1">
      <alignment horizontal="left" vertical="top"/>
    </xf>
    <xf numFmtId="40" fontId="40" fillId="0" borderId="14" xfId="1" applyNumberFormat="1" applyFont="1" applyFill="1" applyBorder="1" applyAlignment="1">
      <alignment horizontal="left" vertical="top"/>
    </xf>
    <xf numFmtId="40" fontId="40" fillId="0" borderId="14" xfId="1" applyNumberFormat="1" applyFont="1" applyFill="1" applyBorder="1" applyAlignment="1">
      <alignment horizontal="left" vertical="top" wrapText="1"/>
    </xf>
    <xf numFmtId="0" fontId="32" fillId="0" borderId="0" xfId="27" applyFont="1" applyAlignment="1">
      <alignment horizontal="center"/>
    </xf>
    <xf numFmtId="0" fontId="33" fillId="0" borderId="0" xfId="27" applyFont="1" applyAlignment="1">
      <alignment horizontal="centerContinuous"/>
    </xf>
    <xf numFmtId="0" fontId="44" fillId="0" borderId="10" xfId="27" applyFont="1" applyBorder="1"/>
    <xf numFmtId="0" fontId="44" fillId="0" borderId="14" xfId="27" applyFont="1" applyBorder="1"/>
    <xf numFmtId="0" fontId="33" fillId="0" borderId="14" xfId="27" applyFont="1" applyBorder="1"/>
    <xf numFmtId="0" fontId="45" fillId="0" borderId="0" xfId="27" applyFont="1"/>
    <xf numFmtId="0" fontId="44" fillId="0" borderId="13" xfId="27" applyFont="1" applyBorder="1"/>
    <xf numFmtId="0" fontId="33" fillId="0" borderId="1" xfId="27" applyFont="1" applyBorder="1" applyAlignment="1" applyProtection="1">
      <alignment horizontal="left"/>
    </xf>
    <xf numFmtId="0" fontId="33" fillId="0" borderId="14" xfId="27" applyFont="1" applyBorder="1" applyAlignment="1" applyProtection="1">
      <alignment horizontal="left"/>
    </xf>
    <xf numFmtId="0" fontId="28" fillId="0" borderId="0" xfId="27" quotePrefix="1" applyFont="1" applyAlignment="1">
      <alignment horizontal="centerContinuous"/>
    </xf>
    <xf numFmtId="0" fontId="35" fillId="0" borderId="1" xfId="27" applyFont="1" applyBorder="1" applyAlignment="1" applyProtection="1">
      <alignment horizontal="left"/>
    </xf>
    <xf numFmtId="43" fontId="33" fillId="0" borderId="9" xfId="1" applyFont="1" applyBorder="1" applyAlignment="1" applyProtection="1">
      <alignment horizontal="right"/>
    </xf>
    <xf numFmtId="43" fontId="33" fillId="0" borderId="0" xfId="1" applyFont="1"/>
    <xf numFmtId="43" fontId="45" fillId="0" borderId="0" xfId="1" applyFont="1"/>
    <xf numFmtId="164" fontId="33" fillId="0" borderId="0" xfId="27" applyNumberFormat="1" applyFont="1"/>
    <xf numFmtId="0" fontId="47" fillId="0" borderId="1" xfId="27" applyFont="1" applyBorder="1" applyAlignment="1">
      <alignment horizontal="center" vertical="center"/>
    </xf>
    <xf numFmtId="167" fontId="21" fillId="0" borderId="0" xfId="1" applyNumberFormat="1" applyFont="1"/>
    <xf numFmtId="167" fontId="20" fillId="0" borderId="0" xfId="1" applyNumberFormat="1" applyFont="1"/>
    <xf numFmtId="0" fontId="27" fillId="0" borderId="0" xfId="33" applyFont="1"/>
    <xf numFmtId="0" fontId="20" fillId="0" borderId="0" xfId="27" applyFont="1" applyAlignment="1">
      <alignment vertical="center" wrapText="1"/>
    </xf>
    <xf numFmtId="0" fontId="35" fillId="0" borderId="3" xfId="27" applyFont="1" applyBorder="1" applyAlignment="1">
      <alignment horizontal="center" vertical="center" wrapText="1"/>
    </xf>
    <xf numFmtId="0" fontId="35" fillId="0" borderId="4" xfId="27" applyFont="1" applyBorder="1" applyAlignment="1">
      <alignment horizontal="center" vertical="center" wrapText="1"/>
    </xf>
    <xf numFmtId="0" fontId="32" fillId="0" borderId="0" xfId="0" quotePrefix="1" applyFont="1" applyAlignment="1">
      <alignment horizontal="left"/>
    </xf>
    <xf numFmtId="0" fontId="32" fillId="0" borderId="0" xfId="35" applyFont="1"/>
    <xf numFmtId="0" fontId="33" fillId="0" borderId="10" xfId="35" applyFont="1" applyBorder="1" applyAlignment="1">
      <alignment horizontal="center" vertical="center" wrapText="1"/>
    </xf>
    <xf numFmtId="0" fontId="33" fillId="0" borderId="4" xfId="35" quotePrefix="1" applyFont="1" applyBorder="1" applyAlignment="1">
      <alignment horizontal="center" vertical="center" wrapText="1"/>
    </xf>
    <xf numFmtId="0" fontId="33" fillId="0" borderId="12" xfId="35" quotePrefix="1" applyFont="1" applyBorder="1" applyAlignment="1">
      <alignment horizontal="center" vertical="center" wrapText="1"/>
    </xf>
    <xf numFmtId="0" fontId="33" fillId="0" borderId="10" xfId="35" applyFont="1" applyBorder="1"/>
    <xf numFmtId="0" fontId="33" fillId="0" borderId="14" xfId="35" applyFont="1" applyBorder="1"/>
    <xf numFmtId="0" fontId="35" fillId="0" borderId="13" xfId="35" applyFont="1" applyBorder="1" applyAlignment="1">
      <alignment horizontal="center"/>
    </xf>
    <xf numFmtId="0" fontId="32" fillId="0" borderId="0" xfId="35" applyFont="1" applyAlignment="1">
      <alignment vertical="center"/>
    </xf>
    <xf numFmtId="0" fontId="33" fillId="0" borderId="13" xfId="35" applyFont="1" applyBorder="1" applyAlignment="1">
      <alignment horizontal="center" vertical="center" wrapText="1"/>
    </xf>
    <xf numFmtId="0" fontId="33" fillId="0" borderId="12" xfId="35" applyFont="1" applyBorder="1" applyAlignment="1">
      <alignment horizontal="center" vertical="center" wrapText="1"/>
    </xf>
    <xf numFmtId="0" fontId="33" fillId="0" borderId="14" xfId="35" applyFont="1" applyBorder="1" applyAlignment="1">
      <alignment wrapText="1"/>
    </xf>
    <xf numFmtId="0" fontId="35" fillId="0" borderId="1" xfId="35" applyFont="1" applyBorder="1" applyAlignment="1">
      <alignment horizontal="center"/>
    </xf>
    <xf numFmtId="167" fontId="49" fillId="0" borderId="10" xfId="36" applyNumberFormat="1" applyFont="1" applyBorder="1" applyAlignment="1">
      <alignment vertical="center"/>
    </xf>
    <xf numFmtId="179" fontId="49" fillId="3" borderId="4" xfId="35" applyNumberFormat="1" applyFont="1" applyFill="1" applyBorder="1" applyAlignment="1">
      <alignment horizontal="right" vertical="center"/>
    </xf>
    <xf numFmtId="43" fontId="49" fillId="0" borderId="4" xfId="1" applyFont="1" applyBorder="1" applyAlignment="1">
      <alignment horizontal="right" vertical="center"/>
    </xf>
    <xf numFmtId="167" fontId="49" fillId="0" borderId="14" xfId="36" applyNumberFormat="1" applyFont="1" applyBorder="1" applyAlignment="1">
      <alignment vertical="center"/>
    </xf>
    <xf numFmtId="179" fontId="49" fillId="3" borderId="9" xfId="35" applyNumberFormat="1" applyFont="1" applyFill="1" applyBorder="1" applyAlignment="1">
      <alignment horizontal="right" vertical="center"/>
    </xf>
    <xf numFmtId="43" fontId="49" fillId="0" borderId="9" xfId="1" applyFont="1" applyBorder="1" applyAlignment="1">
      <alignment horizontal="right" vertical="center"/>
    </xf>
    <xf numFmtId="167" fontId="50" fillId="0" borderId="12" xfId="36" applyNumberFormat="1" applyFont="1" applyBorder="1" applyAlignment="1">
      <alignment vertical="center"/>
    </xf>
    <xf numFmtId="179" fontId="50" fillId="3" borderId="12" xfId="35" applyNumberFormat="1" applyFont="1" applyFill="1" applyBorder="1" applyAlignment="1">
      <alignment horizontal="right" vertical="center"/>
    </xf>
    <xf numFmtId="43" fontId="50" fillId="0" borderId="12" xfId="1" applyFont="1" applyBorder="1" applyAlignment="1">
      <alignment horizontal="right" vertical="center"/>
    </xf>
    <xf numFmtId="0" fontId="28" fillId="0" borderId="0" xfId="35" quotePrefix="1" applyFont="1" applyAlignment="1">
      <alignment horizontal="left" vertical="center"/>
    </xf>
    <xf numFmtId="167" fontId="50" fillId="0" borderId="1" xfId="36" applyNumberFormat="1" applyFont="1" applyBorder="1" applyAlignment="1">
      <alignment vertical="center"/>
    </xf>
    <xf numFmtId="179" fontId="50" fillId="3" borderId="1" xfId="35" applyNumberFormat="1" applyFont="1" applyFill="1" applyBorder="1" applyAlignment="1">
      <alignment horizontal="right" vertical="center"/>
    </xf>
    <xf numFmtId="0" fontId="31" fillId="0" borderId="0" xfId="27" quotePrefix="1" applyFont="1" applyAlignment="1">
      <alignment horizontal="left"/>
    </xf>
    <xf numFmtId="0" fontId="32" fillId="0" borderId="0" xfId="27" quotePrefix="1" applyFont="1" applyAlignment="1">
      <alignment horizontal="left"/>
    </xf>
    <xf numFmtId="15" fontId="35" fillId="0" borderId="0" xfId="27" applyNumberFormat="1" applyFont="1"/>
    <xf numFmtId="0" fontId="33" fillId="0" borderId="0" xfId="27" quotePrefix="1" applyFont="1" applyAlignment="1">
      <alignment horizontal="left"/>
    </xf>
    <xf numFmtId="0" fontId="33" fillId="0" borderId="0" xfId="27" quotePrefix="1" applyFont="1" applyAlignment="1">
      <alignment horizontal="center" vertical="center"/>
    </xf>
    <xf numFmtId="0" fontId="33" fillId="0" borderId="11" xfId="27" quotePrefix="1" applyFont="1" applyBorder="1" applyAlignment="1">
      <alignment horizontal="right" vertical="top" wrapText="1"/>
    </xf>
    <xf numFmtId="0" fontId="33" fillId="0" borderId="12" xfId="27" quotePrefix="1" applyFont="1" applyBorder="1" applyAlignment="1">
      <alignment horizontal="left" vertical="top" wrapText="1"/>
    </xf>
    <xf numFmtId="167" fontId="33" fillId="0" borderId="2" xfId="34" applyNumberFormat="1" applyFont="1" applyBorder="1"/>
    <xf numFmtId="43" fontId="33" fillId="0" borderId="13" xfId="34" applyNumberFormat="1" applyFont="1" applyBorder="1" applyAlignment="1">
      <alignment horizontal="center"/>
    </xf>
    <xf numFmtId="172" fontId="33" fillId="0" borderId="13" xfId="34" applyNumberFormat="1" applyFont="1" applyBorder="1" applyAlignment="1">
      <alignment horizontal="center"/>
    </xf>
    <xf numFmtId="0" fontId="33" fillId="0" borderId="8" xfId="27" applyFont="1" applyBorder="1" applyAlignment="1">
      <alignment horizontal="right" vertical="top" wrapText="1"/>
    </xf>
    <xf numFmtId="0" fontId="33" fillId="0" borderId="9" xfId="27" applyFont="1" applyBorder="1" applyAlignment="1">
      <alignment horizontal="left" vertical="top" wrapText="1"/>
    </xf>
    <xf numFmtId="167" fontId="33" fillId="0" borderId="0" xfId="34" applyNumberFormat="1" applyFont="1" applyBorder="1"/>
    <xf numFmtId="172" fontId="33" fillId="0" borderId="14" xfId="34" applyNumberFormat="1" applyFont="1" applyBorder="1" applyAlignment="1">
      <alignment horizontal="center"/>
    </xf>
    <xf numFmtId="0" fontId="33" fillId="0" borderId="8" xfId="27" quotePrefix="1" applyFont="1" applyBorder="1" applyAlignment="1">
      <alignment horizontal="right" vertical="top" wrapText="1"/>
    </xf>
    <xf numFmtId="0" fontId="33" fillId="0" borderId="9" xfId="27" quotePrefix="1" applyFont="1" applyBorder="1" applyAlignment="1">
      <alignment horizontal="left" vertical="top" wrapText="1"/>
    </xf>
    <xf numFmtId="174" fontId="33" fillId="0" borderId="0" xfId="34" applyNumberFormat="1" applyFont="1" applyBorder="1"/>
    <xf numFmtId="171" fontId="33" fillId="0" borderId="14" xfId="34" applyNumberFormat="1" applyFont="1" applyBorder="1" applyAlignment="1">
      <alignment horizontal="center"/>
    </xf>
    <xf numFmtId="0" fontId="33" fillId="0" borderId="8" xfId="27" quotePrefix="1" applyFont="1" applyBorder="1" applyAlignment="1">
      <alignment horizontal="right" wrapText="1"/>
    </xf>
    <xf numFmtId="0" fontId="33" fillId="0" borderId="9" xfId="27" quotePrefix="1" applyFont="1" applyBorder="1" applyAlignment="1">
      <alignment horizontal="left" wrapText="1"/>
    </xf>
    <xf numFmtId="0" fontId="33" fillId="0" borderId="8" xfId="27" applyFont="1" applyBorder="1" applyAlignment="1">
      <alignment horizontal="right" wrapText="1"/>
    </xf>
    <xf numFmtId="0" fontId="33" fillId="0" borderId="9" xfId="27" applyFont="1" applyBorder="1" applyAlignment="1">
      <alignment horizontal="left" wrapText="1"/>
    </xf>
    <xf numFmtId="0" fontId="33" fillId="0" borderId="0" xfId="27" applyFont="1" applyBorder="1" applyAlignment="1">
      <alignment horizontal="left"/>
    </xf>
    <xf numFmtId="0" fontId="33" fillId="0" borderId="0" xfId="27" applyFont="1" applyBorder="1" applyAlignment="1">
      <alignment horizontal="left" vertical="top"/>
    </xf>
    <xf numFmtId="43" fontId="33" fillId="0" borderId="0" xfId="1" applyFont="1" applyBorder="1"/>
    <xf numFmtId="167" fontId="33" fillId="0" borderId="0" xfId="1" applyNumberFormat="1" applyFont="1" applyBorder="1"/>
    <xf numFmtId="0" fontId="33" fillId="3" borderId="1" xfId="0" applyFont="1" applyFill="1" applyBorder="1" applyAlignment="1">
      <alignment horizontal="center" vertical="center" wrapText="1"/>
    </xf>
    <xf numFmtId="0" fontId="33" fillId="0" borderId="8" xfId="27" applyFont="1" applyBorder="1"/>
    <xf numFmtId="0" fontId="33" fillId="0" borderId="9" xfId="27" quotePrefix="1" applyFont="1" applyBorder="1" applyAlignment="1">
      <alignment horizontal="left"/>
    </xf>
    <xf numFmtId="182" fontId="33" fillId="0" borderId="14" xfId="27" applyNumberFormat="1" applyFont="1" applyBorder="1"/>
    <xf numFmtId="172" fontId="33" fillId="0" borderId="14" xfId="27" applyNumberFormat="1" applyFont="1" applyBorder="1" applyAlignment="1">
      <alignment horizontal="center"/>
    </xf>
    <xf numFmtId="170" fontId="33" fillId="0" borderId="14" xfId="27" applyNumberFormat="1" applyFont="1" applyBorder="1" applyAlignment="1">
      <alignment horizontal="center"/>
    </xf>
    <xf numFmtId="171" fontId="33" fillId="0" borderId="14" xfId="27" applyNumberFormat="1" applyFont="1" applyBorder="1" applyAlignment="1">
      <alignment horizontal="center"/>
    </xf>
    <xf numFmtId="0" fontId="34" fillId="0" borderId="3" xfId="27" applyFont="1" applyBorder="1"/>
    <xf numFmtId="0" fontId="34" fillId="0" borderId="16" xfId="27" applyFont="1" applyBorder="1" applyAlignment="1">
      <alignment horizontal="left"/>
    </xf>
    <xf numFmtId="170" fontId="34" fillId="0" borderId="10" xfId="27" applyNumberFormat="1" applyFont="1" applyBorder="1" applyAlignment="1">
      <alignment horizontal="center"/>
    </xf>
    <xf numFmtId="0" fontId="34" fillId="0" borderId="8" xfId="27" applyFont="1" applyBorder="1"/>
    <xf numFmtId="0" fontId="34" fillId="0" borderId="0" xfId="27" applyFont="1" applyBorder="1" applyAlignment="1">
      <alignment horizontal="left"/>
    </xf>
    <xf numFmtId="170" fontId="34" fillId="0" borderId="14" xfId="27" applyNumberFormat="1" applyFont="1" applyBorder="1" applyAlignment="1">
      <alignment horizontal="center"/>
    </xf>
    <xf numFmtId="0" fontId="34" fillId="0" borderId="0" xfId="27" quotePrefix="1" applyFont="1" applyBorder="1" applyAlignment="1">
      <alignment horizontal="left"/>
    </xf>
    <xf numFmtId="170" fontId="33" fillId="0" borderId="0" xfId="27" applyNumberFormat="1" applyFont="1"/>
    <xf numFmtId="0" fontId="34" fillId="0" borderId="11" xfId="27" applyFont="1" applyBorder="1"/>
    <xf numFmtId="0" fontId="34" fillId="0" borderId="2" xfId="27" quotePrefix="1" applyFont="1" applyBorder="1" applyAlignment="1">
      <alignment horizontal="left"/>
    </xf>
    <xf numFmtId="0" fontId="33" fillId="0" borderId="0" xfId="27" quotePrefix="1" applyFont="1" applyAlignment="1">
      <alignment horizontal="left" vertical="center"/>
    </xf>
    <xf numFmtId="0" fontId="33" fillId="0" borderId="0" xfId="27" quotePrefix="1" applyFont="1" applyAlignment="1">
      <alignment horizontal="right"/>
    </xf>
    <xf numFmtId="0" fontId="33" fillId="0" borderId="0" xfId="27" applyFont="1" applyBorder="1"/>
    <xf numFmtId="0" fontId="34" fillId="0" borderId="0" xfId="27" applyFont="1"/>
    <xf numFmtId="179" fontId="33" fillId="0" borderId="14" xfId="27" applyNumberFormat="1" applyFont="1" applyBorder="1" applyAlignment="1">
      <alignment horizontal="center"/>
    </xf>
    <xf numFmtId="0" fontId="33" fillId="0" borderId="0" xfId="27" quotePrefix="1" applyFont="1" applyAlignment="1">
      <alignment horizontal="centerContinuous"/>
    </xf>
    <xf numFmtId="170" fontId="33" fillId="0" borderId="0" xfId="27" applyNumberFormat="1" applyFont="1" applyAlignment="1">
      <alignment horizontal="centerContinuous"/>
    </xf>
    <xf numFmtId="43" fontId="21" fillId="0" borderId="0" xfId="1" applyFont="1"/>
    <xf numFmtId="43" fontId="36" fillId="0" borderId="1" xfId="1" applyFont="1" applyBorder="1" applyAlignment="1">
      <alignment horizontal="center" vertical="center"/>
    </xf>
    <xf numFmtId="43" fontId="33" fillId="0" borderId="10" xfId="1" applyFont="1" applyBorder="1" applyAlignment="1">
      <alignment vertical="center" wrapText="1"/>
    </xf>
    <xf numFmtId="43" fontId="20" fillId="0" borderId="0" xfId="1" applyFont="1"/>
    <xf numFmtId="0" fontId="33" fillId="0" borderId="8" xfId="27" applyFont="1" applyBorder="1" applyAlignment="1">
      <alignment vertical="center"/>
    </xf>
    <xf numFmtId="0" fontId="33" fillId="0" borderId="9" xfId="27" applyFont="1" applyBorder="1" applyAlignment="1">
      <alignment vertical="center"/>
    </xf>
    <xf numFmtId="0" fontId="20" fillId="0" borderId="0" xfId="27" applyFont="1" applyAlignment="1">
      <alignment vertical="center"/>
    </xf>
    <xf numFmtId="0" fontId="35" fillId="0" borderId="3" xfId="27" applyFont="1" applyBorder="1" applyAlignment="1">
      <alignment vertical="center"/>
    </xf>
    <xf numFmtId="0" fontId="35" fillId="0" borderId="9" xfId="27" applyFont="1" applyBorder="1" applyAlignment="1">
      <alignment vertical="center"/>
    </xf>
    <xf numFmtId="0" fontId="33" fillId="0" borderId="0" xfId="27" applyFont="1" applyAlignment="1">
      <alignment vertical="center"/>
    </xf>
    <xf numFmtId="167" fontId="33" fillId="0" borderId="14" xfId="1" applyNumberFormat="1" applyFont="1" applyBorder="1" applyAlignment="1">
      <alignment vertical="center"/>
    </xf>
    <xf numFmtId="167" fontId="35" fillId="3" borderId="14" xfId="1" applyNumberFormat="1" applyFont="1" applyFill="1" applyBorder="1" applyAlignment="1">
      <alignment vertical="center"/>
    </xf>
    <xf numFmtId="0" fontId="35" fillId="0" borderId="8" xfId="27" applyFont="1" applyBorder="1" applyAlignment="1">
      <alignment vertical="center"/>
    </xf>
    <xf numFmtId="0" fontId="33" fillId="0" borderId="0" xfId="27" applyFont="1" applyAlignment="1"/>
    <xf numFmtId="0" fontId="33" fillId="0" borderId="11" xfId="27" applyFont="1" applyBorder="1" applyAlignment="1">
      <alignment vertical="center"/>
    </xf>
    <xf numFmtId="0" fontId="33" fillId="0" borderId="12" xfId="27" applyFont="1" applyBorder="1" applyAlignment="1">
      <alignment vertical="center"/>
    </xf>
    <xf numFmtId="0" fontId="35" fillId="0" borderId="1" xfId="0" applyFont="1" applyBorder="1" applyAlignment="1">
      <alignment horizontal="center" vertical="center" wrapText="1"/>
    </xf>
    <xf numFmtId="43" fontId="33" fillId="0" borderId="0" xfId="34" applyFont="1" applyAlignment="1">
      <alignment vertical="center"/>
    </xf>
    <xf numFmtId="43" fontId="33" fillId="0" borderId="0" xfId="27" applyNumberFormat="1" applyFont="1" applyAlignment="1">
      <alignment vertical="center"/>
    </xf>
    <xf numFmtId="43" fontId="33" fillId="0" borderId="0" xfId="27" applyNumberFormat="1" applyFont="1" applyAlignment="1"/>
    <xf numFmtId="0" fontId="33" fillId="0" borderId="10" xfId="27" applyFont="1" applyBorder="1" applyAlignment="1">
      <alignment horizontal="center" vertical="center" wrapText="1"/>
    </xf>
    <xf numFmtId="0" fontId="33" fillId="0" borderId="13" xfId="27" applyFont="1" applyBorder="1" applyAlignment="1">
      <alignment horizontal="center" vertical="center" wrapText="1"/>
    </xf>
    <xf numFmtId="0" fontId="35" fillId="0" borderId="0" xfId="33" quotePrefix="1" applyFont="1"/>
    <xf numFmtId="170" fontId="20" fillId="0" borderId="0" xfId="33" applyNumberFormat="1" applyFont="1"/>
    <xf numFmtId="0" fontId="35" fillId="0" borderId="1" xfId="0" quotePrefix="1" applyFont="1" applyBorder="1" applyAlignment="1">
      <alignment horizontal="center" vertical="center" wrapText="1"/>
    </xf>
    <xf numFmtId="170" fontId="33" fillId="3" borderId="14" xfId="34" applyNumberFormat="1" applyFont="1" applyFill="1" applyBorder="1"/>
    <xf numFmtId="0" fontId="35" fillId="0" borderId="1" xfId="5" applyFont="1" applyFill="1" applyBorder="1" applyAlignment="1">
      <alignment horizontal="center" vertical="center" wrapText="1"/>
    </xf>
    <xf numFmtId="0" fontId="34" fillId="0" borderId="2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33" fillId="0" borderId="3" xfId="0" applyFont="1" applyBorder="1" applyAlignment="1">
      <alignment vertical="center"/>
    </xf>
    <xf numFmtId="0" fontId="33" fillId="0" borderId="4" xfId="0" applyFont="1" applyBorder="1" applyAlignment="1">
      <alignment horizontal="left" vertical="center"/>
    </xf>
    <xf numFmtId="182" fontId="33" fillId="0" borderId="10" xfId="0" applyNumberFormat="1" applyFont="1" applyBorder="1" applyAlignment="1">
      <alignment vertical="center"/>
    </xf>
    <xf numFmtId="170" fontId="35" fillId="3" borderId="14" xfId="34" applyNumberFormat="1" applyFont="1" applyFill="1" applyBorder="1"/>
    <xf numFmtId="179" fontId="35" fillId="0" borderId="14" xfId="34" applyNumberFormat="1" applyFont="1" applyBorder="1" applyAlignment="1">
      <alignment horizontal="right"/>
    </xf>
    <xf numFmtId="167" fontId="33" fillId="0" borderId="4" xfId="1" applyNumberFormat="1" applyFont="1" applyBorder="1" applyAlignment="1">
      <alignment vertical="center"/>
    </xf>
    <xf numFmtId="167" fontId="33" fillId="0" borderId="9" xfId="1" applyNumberFormat="1" applyFont="1" applyBorder="1" applyAlignment="1">
      <alignment vertical="center"/>
    </xf>
    <xf numFmtId="167" fontId="33" fillId="0" borderId="12" xfId="1" applyNumberFormat="1" applyFont="1" applyBorder="1" applyAlignment="1">
      <alignment vertical="center"/>
    </xf>
    <xf numFmtId="167" fontId="51" fillId="0" borderId="0" xfId="1" applyNumberFormat="1" applyFont="1"/>
    <xf numFmtId="182" fontId="33" fillId="0" borderId="2" xfId="0" applyNumberFormat="1" applyFont="1" applyBorder="1" applyAlignment="1">
      <alignment vertical="center"/>
    </xf>
    <xf numFmtId="182" fontId="35" fillId="3" borderId="10" xfId="0" applyNumberFormat="1" applyFont="1" applyFill="1" applyBorder="1"/>
    <xf numFmtId="182" fontId="35" fillId="3" borderId="14" xfId="0" applyNumberFormat="1" applyFont="1" applyFill="1" applyBorder="1"/>
    <xf numFmtId="184" fontId="33" fillId="3" borderId="14" xfId="34" applyNumberFormat="1" applyFont="1" applyFill="1" applyBorder="1"/>
    <xf numFmtId="167" fontId="33" fillId="0" borderId="14" xfId="1" applyNumberFormat="1" applyFont="1" applyBorder="1"/>
    <xf numFmtId="167" fontId="33" fillId="0" borderId="10" xfId="1" applyNumberFormat="1" applyFont="1" applyBorder="1"/>
    <xf numFmtId="171" fontId="35" fillId="0" borderId="1" xfId="27" applyNumberFormat="1" applyFont="1" applyBorder="1" applyAlignment="1" applyProtection="1">
      <alignment horizontal="right"/>
    </xf>
    <xf numFmtId="0" fontId="50" fillId="0" borderId="0" xfId="27" quotePrefix="1" applyFont="1"/>
    <xf numFmtId="0" fontId="33" fillId="0" borderId="10" xfId="27" quotePrefix="1" applyFont="1" applyBorder="1" applyAlignment="1">
      <alignment horizontal="center" vertical="center" wrapText="1"/>
    </xf>
    <xf numFmtId="0" fontId="33" fillId="0" borderId="9" xfId="27" applyFont="1" applyBorder="1" applyAlignment="1" applyProtection="1">
      <alignment horizontal="center" vertical="center" wrapText="1"/>
    </xf>
    <xf numFmtId="0" fontId="35" fillId="3" borderId="3" xfId="27" applyFont="1" applyFill="1" applyBorder="1" applyAlignment="1">
      <alignment horizontal="center" vertical="center" wrapText="1"/>
    </xf>
    <xf numFmtId="0" fontId="33" fillId="0" borderId="4" xfId="27" quotePrefix="1" applyFont="1" applyBorder="1" applyAlignment="1">
      <alignment horizontal="center" vertical="center" wrapText="1"/>
    </xf>
    <xf numFmtId="0" fontId="33" fillId="0" borderId="13" xfId="27" quotePrefix="1" applyFont="1" applyBorder="1" applyAlignment="1">
      <alignment horizontal="center" vertical="center" wrapText="1"/>
    </xf>
    <xf numFmtId="0" fontId="35" fillId="3" borderId="11" xfId="27" applyFont="1" applyFill="1" applyBorder="1" applyAlignment="1">
      <alignment horizontal="center" vertical="center" wrapText="1"/>
    </xf>
    <xf numFmtId="0" fontId="33" fillId="0" borderId="12" xfId="27" applyFont="1" applyBorder="1" applyAlignment="1">
      <alignment horizontal="center" vertical="center" wrapText="1"/>
    </xf>
    <xf numFmtId="182" fontId="33" fillId="0" borderId="9" xfId="27" applyNumberFormat="1" applyFont="1" applyBorder="1"/>
    <xf numFmtId="172" fontId="33" fillId="0" borderId="9" xfId="27" applyNumberFormat="1" applyFont="1" applyBorder="1" applyAlignment="1">
      <alignment horizontal="center"/>
    </xf>
    <xf numFmtId="182" fontId="35" fillId="3" borderId="0" xfId="27" applyNumberFormat="1" applyFont="1" applyFill="1" applyBorder="1"/>
    <xf numFmtId="182" fontId="33" fillId="0" borderId="9" xfId="27" applyNumberFormat="1" applyFont="1" applyBorder="1" applyAlignment="1">
      <alignment horizontal="right"/>
    </xf>
    <xf numFmtId="182" fontId="35" fillId="3" borderId="9" xfId="27" applyNumberFormat="1" applyFont="1" applyFill="1" applyBorder="1" applyAlignment="1">
      <alignment horizontal="right"/>
    </xf>
    <xf numFmtId="170" fontId="33" fillId="0" borderId="9" xfId="34" applyNumberFormat="1" applyFont="1" applyBorder="1"/>
    <xf numFmtId="186" fontId="33" fillId="0" borderId="9" xfId="34" applyNumberFormat="1" applyFont="1" applyBorder="1"/>
    <xf numFmtId="184" fontId="33" fillId="0" borderId="9" xfId="34" applyNumberFormat="1" applyFont="1" applyBorder="1"/>
    <xf numFmtId="183" fontId="33" fillId="0" borderId="9" xfId="34" applyNumberFormat="1" applyFont="1" applyBorder="1"/>
    <xf numFmtId="183" fontId="35" fillId="3" borderId="0" xfId="34" applyNumberFormat="1" applyFont="1" applyFill="1" applyBorder="1"/>
    <xf numFmtId="187" fontId="33" fillId="0" borderId="14" xfId="34" applyNumberFormat="1" applyFont="1" applyBorder="1" applyAlignment="1">
      <alignment horizontal="right"/>
    </xf>
    <xf numFmtId="185" fontId="33" fillId="0" borderId="9" xfId="34" applyNumberFormat="1" applyFont="1" applyBorder="1"/>
    <xf numFmtId="186" fontId="35" fillId="3" borderId="9" xfId="34" applyNumberFormat="1" applyFont="1" applyFill="1" applyBorder="1"/>
    <xf numFmtId="1" fontId="33" fillId="0" borderId="9" xfId="34" applyNumberFormat="1" applyFont="1" applyBorder="1"/>
    <xf numFmtId="183" fontId="35" fillId="3" borderId="8" xfId="34" applyNumberFormat="1" applyFont="1" applyFill="1" applyBorder="1"/>
    <xf numFmtId="170" fontId="33" fillId="0" borderId="14" xfId="34" applyNumberFormat="1" applyFont="1" applyBorder="1"/>
    <xf numFmtId="183" fontId="33" fillId="0" borderId="14" xfId="34" applyNumberFormat="1" applyFont="1" applyBorder="1"/>
    <xf numFmtId="43" fontId="33" fillId="0" borderId="14" xfId="1" applyFont="1" applyBorder="1" applyAlignment="1">
      <alignment vertical="center"/>
    </xf>
    <xf numFmtId="167" fontId="33" fillId="0" borderId="14" xfId="34" applyNumberFormat="1" applyFont="1" applyBorder="1" applyAlignment="1">
      <alignment vertical="center"/>
    </xf>
    <xf numFmtId="183" fontId="35" fillId="3" borderId="8" xfId="34" applyNumberFormat="1" applyFont="1" applyFill="1" applyBorder="1" applyAlignment="1">
      <alignment vertical="center"/>
    </xf>
    <xf numFmtId="43" fontId="33" fillId="0" borderId="14" xfId="1" applyFont="1" applyBorder="1" applyAlignment="1">
      <alignment horizontal="right" vertical="center"/>
    </xf>
    <xf numFmtId="183" fontId="33" fillId="0" borderId="9" xfId="34" applyNumberFormat="1" applyFont="1" applyBorder="1" applyAlignment="1">
      <alignment vertical="center"/>
    </xf>
    <xf numFmtId="183" fontId="33" fillId="0" borderId="14" xfId="34" applyNumberFormat="1" applyFont="1" applyBorder="1" applyAlignment="1">
      <alignment vertical="center"/>
    </xf>
    <xf numFmtId="186" fontId="35" fillId="3" borderId="9" xfId="34" applyNumberFormat="1" applyFont="1" applyFill="1" applyBorder="1" applyAlignment="1">
      <alignment vertical="center"/>
    </xf>
    <xf numFmtId="43" fontId="33" fillId="0" borderId="8" xfId="1" applyFont="1" applyBorder="1" applyAlignment="1">
      <alignment vertical="center"/>
    </xf>
    <xf numFmtId="43" fontId="33" fillId="0" borderId="13" xfId="1" applyFont="1" applyBorder="1" applyAlignment="1">
      <alignment horizontal="right" vertical="center"/>
    </xf>
    <xf numFmtId="183" fontId="33" fillId="0" borderId="0" xfId="27" applyNumberFormat="1" applyFont="1"/>
    <xf numFmtId="0" fontId="33" fillId="0" borderId="0" xfId="27" applyFont="1" applyBorder="1" applyAlignment="1">
      <alignment horizontal="centerContinuous"/>
    </xf>
    <xf numFmtId="0" fontId="33" fillId="0" borderId="9" xfId="27" applyFont="1" applyBorder="1" applyAlignment="1">
      <alignment horizontal="left" vertical="center"/>
    </xf>
    <xf numFmtId="0" fontId="33" fillId="0" borderId="9" xfId="27" quotePrefix="1" applyFont="1" applyBorder="1" applyAlignment="1">
      <alignment horizontal="left" vertical="center"/>
    </xf>
    <xf numFmtId="0" fontId="33" fillId="0" borderId="12" xfId="27" quotePrefix="1" applyFont="1" applyBorder="1" applyAlignment="1">
      <alignment horizontal="left" vertical="center"/>
    </xf>
    <xf numFmtId="0" fontId="35" fillId="0" borderId="5" xfId="27" applyFont="1" applyBorder="1" applyAlignment="1">
      <alignment horizontal="center" vertical="center" wrapText="1"/>
    </xf>
    <xf numFmtId="0" fontId="35" fillId="0" borderId="1" xfId="27" quotePrefix="1" applyFont="1" applyBorder="1" applyAlignment="1">
      <alignment horizontal="center" vertical="center" wrapText="1"/>
    </xf>
    <xf numFmtId="0" fontId="35" fillId="0" borderId="0" xfId="27" applyFont="1"/>
    <xf numFmtId="0" fontId="33" fillId="0" borderId="0" xfId="27" quotePrefix="1" applyFont="1" applyAlignment="1">
      <alignment horizontal="right" vertical="center"/>
    </xf>
    <xf numFmtId="0" fontId="33" fillId="0" borderId="6" xfId="27" quotePrefix="1" applyFont="1" applyBorder="1" applyAlignment="1">
      <alignment horizontal="center" vertical="center" wrapText="1"/>
    </xf>
    <xf numFmtId="0" fontId="33" fillId="0" borderId="8" xfId="27" quotePrefix="1" applyFont="1" applyBorder="1" applyAlignment="1">
      <alignment horizontal="center" vertical="center" wrapText="1"/>
    </xf>
    <xf numFmtId="167" fontId="33" fillId="0" borderId="12" xfId="34" applyNumberFormat="1" applyFont="1" applyBorder="1"/>
    <xf numFmtId="43" fontId="33" fillId="0" borderId="12" xfId="34" applyNumberFormat="1" applyFont="1" applyBorder="1" applyAlignment="1">
      <alignment horizontal="center"/>
    </xf>
    <xf numFmtId="43" fontId="33" fillId="0" borderId="8" xfId="34" applyNumberFormat="1" applyFont="1" applyBorder="1" applyAlignment="1">
      <alignment horizontal="center"/>
    </xf>
    <xf numFmtId="172" fontId="33" fillId="0" borderId="12" xfId="34" applyNumberFormat="1" applyFont="1" applyBorder="1" applyAlignment="1">
      <alignment horizontal="center"/>
    </xf>
    <xf numFmtId="167" fontId="33" fillId="0" borderId="10" xfId="34" applyNumberFormat="1" applyFont="1" applyBorder="1"/>
    <xf numFmtId="43" fontId="33" fillId="0" borderId="12" xfId="34" applyNumberFormat="1" applyFont="1" applyBorder="1"/>
    <xf numFmtId="173" fontId="33" fillId="0" borderId="9" xfId="34" applyNumberFormat="1" applyFont="1" applyBorder="1" applyAlignment="1">
      <alignment horizontal="right"/>
    </xf>
    <xf numFmtId="167" fontId="33" fillId="0" borderId="9" xfId="34" applyNumberFormat="1" applyFont="1" applyBorder="1"/>
    <xf numFmtId="172" fontId="33" fillId="0" borderId="9" xfId="34" applyNumberFormat="1" applyFont="1" applyBorder="1" applyAlignment="1">
      <alignment horizontal="center"/>
    </xf>
    <xf numFmtId="172" fontId="33" fillId="0" borderId="8" xfId="34" applyNumberFormat="1" applyFont="1" applyBorder="1" applyAlignment="1">
      <alignment horizontal="center"/>
    </xf>
    <xf numFmtId="167" fontId="33" fillId="0" borderId="14" xfId="34" applyNumberFormat="1" applyFont="1" applyBorder="1"/>
    <xf numFmtId="43" fontId="33" fillId="0" borderId="9" xfId="34" applyNumberFormat="1" applyFont="1" applyBorder="1"/>
    <xf numFmtId="176" fontId="33" fillId="0" borderId="9" xfId="34" applyNumberFormat="1" applyFont="1" applyBorder="1"/>
    <xf numFmtId="173" fontId="33" fillId="0" borderId="8" xfId="34" applyNumberFormat="1" applyFont="1" applyBorder="1" applyAlignment="1">
      <alignment horizontal="right"/>
    </xf>
    <xf numFmtId="174" fontId="33" fillId="0" borderId="9" xfId="34" applyNumberFormat="1" applyFont="1" applyBorder="1"/>
    <xf numFmtId="171" fontId="33" fillId="0" borderId="9" xfId="34" applyNumberFormat="1" applyFont="1" applyBorder="1" applyAlignment="1">
      <alignment horizontal="center"/>
    </xf>
    <xf numFmtId="0" fontId="33" fillId="0" borderId="9" xfId="27" applyFont="1" applyBorder="1" applyAlignment="1">
      <alignment horizontal="left"/>
    </xf>
    <xf numFmtId="174" fontId="33" fillId="0" borderId="8" xfId="34" applyNumberFormat="1" applyFont="1" applyBorder="1"/>
    <xf numFmtId="171" fontId="33" fillId="0" borderId="14" xfId="34" applyNumberFormat="1" applyFont="1" applyFill="1" applyBorder="1" applyAlignment="1">
      <alignment horizontal="center"/>
    </xf>
    <xf numFmtId="174" fontId="33" fillId="0" borderId="14" xfId="34" applyNumberFormat="1" applyFont="1" applyBorder="1"/>
    <xf numFmtId="171" fontId="33" fillId="0" borderId="9" xfId="34" applyNumberFormat="1" applyFont="1" applyFill="1" applyBorder="1" applyAlignment="1">
      <alignment horizontal="center"/>
    </xf>
    <xf numFmtId="171" fontId="33" fillId="0" borderId="0" xfId="34" applyNumberFormat="1" applyFont="1" applyFill="1" applyBorder="1" applyAlignment="1">
      <alignment horizontal="center"/>
    </xf>
    <xf numFmtId="0" fontId="33" fillId="0" borderId="3" xfId="27" applyFont="1" applyBorder="1" applyAlignment="1">
      <alignment horizontal="right" wrapText="1"/>
    </xf>
    <xf numFmtId="0" fontId="33" fillId="0" borderId="4" xfId="27" applyFont="1" applyBorder="1" applyAlignment="1">
      <alignment horizontal="left" wrapText="1"/>
    </xf>
    <xf numFmtId="174" fontId="33" fillId="0" borderId="16" xfId="34" applyNumberFormat="1" applyFont="1" applyBorder="1"/>
    <xf numFmtId="173" fontId="33" fillId="0" borderId="10" xfId="34" applyNumberFormat="1" applyFont="1" applyBorder="1" applyAlignment="1">
      <alignment horizontal="right"/>
    </xf>
    <xf numFmtId="171" fontId="33" fillId="0" borderId="10" xfId="34" applyNumberFormat="1" applyFont="1" applyBorder="1" applyAlignment="1">
      <alignment horizontal="center"/>
    </xf>
    <xf numFmtId="43" fontId="34" fillId="0" borderId="10" xfId="1" applyFont="1" applyBorder="1" applyAlignment="1">
      <alignment horizontal="center"/>
    </xf>
    <xf numFmtId="43" fontId="34" fillId="0" borderId="14" xfId="1" applyFont="1" applyBorder="1" applyAlignment="1">
      <alignment horizontal="center"/>
    </xf>
    <xf numFmtId="43" fontId="34" fillId="0" borderId="13" xfId="1" applyFont="1" applyBorder="1" applyAlignment="1">
      <alignment horizontal="center"/>
    </xf>
    <xf numFmtId="0" fontId="49" fillId="0" borderId="0" xfId="3" applyFont="1" applyFill="1" applyAlignment="1">
      <alignment vertical="top"/>
    </xf>
    <xf numFmtId="0" fontId="49" fillId="0" borderId="0" xfId="3" applyFont="1" applyFill="1" applyBorder="1" applyAlignment="1">
      <alignment vertical="top"/>
    </xf>
    <xf numFmtId="0" fontId="50" fillId="0" borderId="0" xfId="3" applyFont="1" applyFill="1" applyBorder="1" applyAlignment="1">
      <alignment horizontal="center" vertical="top"/>
    </xf>
    <xf numFmtId="0" fontId="50" fillId="0" borderId="0" xfId="2" applyFont="1" applyFill="1" applyBorder="1" applyAlignment="1">
      <alignment horizontal="right" vertical="center"/>
    </xf>
    <xf numFmtId="0" fontId="50" fillId="0" borderId="0" xfId="2" applyFont="1" applyFill="1" applyBorder="1" applyAlignment="1">
      <alignment horizontal="right" vertical="center" wrapText="1"/>
    </xf>
    <xf numFmtId="0" fontId="49" fillId="0" borderId="0" xfId="3" applyFont="1" applyFill="1" applyAlignment="1">
      <alignment vertical="center"/>
    </xf>
    <xf numFmtId="0" fontId="50" fillId="0" borderId="8" xfId="5" applyFont="1" applyFill="1" applyBorder="1" applyAlignment="1" applyProtection="1">
      <alignment horizontal="left" vertical="top"/>
    </xf>
    <xf numFmtId="0" fontId="50" fillId="0" borderId="9" xfId="5" applyFont="1" applyFill="1" applyBorder="1" applyAlignment="1" applyProtection="1">
      <alignment vertical="top"/>
    </xf>
    <xf numFmtId="43" fontId="50" fillId="3" borderId="1" xfId="1" applyFont="1" applyFill="1" applyBorder="1" applyAlignment="1" applyProtection="1">
      <alignment vertical="top"/>
    </xf>
    <xf numFmtId="1" fontId="49" fillId="0" borderId="0" xfId="4" applyFont="1" applyFill="1" applyAlignment="1">
      <alignment vertical="top"/>
    </xf>
    <xf numFmtId="0" fontId="49" fillId="0" borderId="8" xfId="5" applyFont="1" applyFill="1" applyBorder="1" applyAlignment="1" applyProtection="1">
      <alignment horizontal="left" vertical="top" wrapText="1"/>
    </xf>
    <xf numFmtId="0" fontId="49" fillId="0" borderId="9" xfId="3" applyFont="1" applyFill="1" applyBorder="1" applyAlignment="1" applyProtection="1">
      <alignment horizontal="center" vertical="top"/>
    </xf>
    <xf numFmtId="43" fontId="50" fillId="3" borderId="1" xfId="1" applyFont="1" applyFill="1" applyBorder="1" applyAlignment="1" applyProtection="1">
      <alignment horizontal="center" vertical="top"/>
    </xf>
    <xf numFmtId="0" fontId="49" fillId="0" borderId="8" xfId="6" applyFont="1" applyFill="1" applyBorder="1" applyAlignment="1" applyProtection="1">
      <alignment horizontal="left" vertical="top"/>
    </xf>
    <xf numFmtId="43" fontId="49" fillId="0" borderId="1" xfId="1" applyFont="1" applyFill="1" applyBorder="1" applyAlignment="1" applyProtection="1">
      <alignment vertical="top"/>
    </xf>
    <xf numFmtId="43" fontId="49" fillId="0" borderId="1" xfId="1" applyFont="1" applyFill="1" applyBorder="1" applyAlignment="1" applyProtection="1">
      <alignment horizontal="center" vertical="top"/>
    </xf>
    <xf numFmtId="0" fontId="49" fillId="0" borderId="8" xfId="5" applyFont="1" applyFill="1" applyBorder="1" applyAlignment="1" applyProtection="1">
      <alignment horizontal="left" vertical="top"/>
    </xf>
    <xf numFmtId="0" fontId="49" fillId="0" borderId="9" xfId="3" applyFont="1" applyFill="1" applyBorder="1" applyAlignment="1">
      <alignment horizontal="center" vertical="top"/>
    </xf>
    <xf numFmtId="43" fontId="50" fillId="3" borderId="1" xfId="1" applyFont="1" applyFill="1" applyBorder="1" applyAlignment="1">
      <alignment horizontal="center" vertical="top"/>
    </xf>
    <xf numFmtId="0" fontId="50" fillId="0" borderId="9" xfId="3" applyFont="1" applyFill="1" applyBorder="1" applyAlignment="1" applyProtection="1">
      <alignment horizontal="center" vertical="top"/>
    </xf>
    <xf numFmtId="0" fontId="49" fillId="0" borderId="9" xfId="7" applyFont="1" applyFill="1" applyBorder="1" applyAlignment="1" applyProtection="1">
      <alignment horizontal="center" vertical="top"/>
    </xf>
    <xf numFmtId="0" fontId="49" fillId="0" borderId="9" xfId="5" applyFont="1" applyFill="1" applyBorder="1" applyAlignment="1" applyProtection="1">
      <alignment horizontal="center" vertical="top"/>
    </xf>
    <xf numFmtId="0" fontId="49" fillId="0" borderId="9" xfId="5" applyFont="1" applyFill="1" applyBorder="1" applyAlignment="1" applyProtection="1">
      <alignment vertical="top"/>
    </xf>
    <xf numFmtId="0" fontId="49" fillId="0" borderId="7" xfId="5" applyFont="1" applyFill="1" applyBorder="1" applyAlignment="1" applyProtection="1">
      <alignment horizontal="left" vertical="top"/>
    </xf>
    <xf numFmtId="0" fontId="49" fillId="0" borderId="6" xfId="5" applyFont="1" applyFill="1" applyBorder="1" applyAlignment="1" applyProtection="1">
      <alignment vertical="top"/>
    </xf>
    <xf numFmtId="0" fontId="49" fillId="0" borderId="9" xfId="6" applyFont="1" applyFill="1" applyBorder="1" applyAlignment="1" applyProtection="1">
      <alignment vertical="top" wrapText="1"/>
    </xf>
    <xf numFmtId="43" fontId="50" fillId="3" borderId="1" xfId="1" applyFont="1" applyFill="1" applyBorder="1" applyAlignment="1" applyProtection="1">
      <alignment vertical="top" wrapText="1"/>
    </xf>
    <xf numFmtId="0" fontId="49" fillId="0" borderId="8" xfId="6" applyFont="1" applyFill="1" applyBorder="1" applyAlignment="1" applyProtection="1">
      <alignment horizontal="left" vertical="top" wrapText="1"/>
    </xf>
    <xf numFmtId="0" fontId="49" fillId="0" borderId="8" xfId="8" applyFont="1" applyFill="1" applyBorder="1" applyAlignment="1">
      <alignment horizontal="left" vertical="top"/>
    </xf>
    <xf numFmtId="0" fontId="49" fillId="0" borderId="9" xfId="3" quotePrefix="1" applyFont="1" applyFill="1" applyBorder="1" applyAlignment="1" applyProtection="1">
      <alignment horizontal="center" vertical="top"/>
    </xf>
    <xf numFmtId="43" fontId="50" fillId="3" borderId="1" xfId="1" quotePrefix="1" applyFont="1" applyFill="1" applyBorder="1" applyAlignment="1" applyProtection="1">
      <alignment horizontal="center" vertical="top"/>
    </xf>
    <xf numFmtId="0" fontId="49" fillId="0" borderId="7" xfId="6" applyFont="1" applyFill="1" applyBorder="1" applyAlignment="1" applyProtection="1">
      <alignment horizontal="left" vertical="top"/>
    </xf>
    <xf numFmtId="0" fontId="49" fillId="0" borderId="6" xfId="6" applyFont="1" applyFill="1" applyBorder="1" applyAlignment="1" applyProtection="1">
      <alignment vertical="top"/>
    </xf>
    <xf numFmtId="0" fontId="54" fillId="0" borderId="8" xfId="8" applyFont="1" applyFill="1" applyBorder="1" applyAlignment="1">
      <alignment horizontal="left" vertical="top"/>
    </xf>
    <xf numFmtId="0" fontId="50" fillId="0" borderId="9" xfId="3" quotePrefix="1" applyFont="1" applyFill="1" applyBorder="1" applyAlignment="1" applyProtection="1">
      <alignment horizontal="center" vertical="top"/>
    </xf>
    <xf numFmtId="0" fontId="50" fillId="0" borderId="0" xfId="3" applyFont="1" applyFill="1" applyAlignment="1">
      <alignment vertical="top"/>
    </xf>
    <xf numFmtId="0" fontId="49" fillId="0" borderId="8" xfId="8" quotePrefix="1" applyFont="1" applyFill="1" applyBorder="1" applyAlignment="1">
      <alignment horizontal="left" vertical="top"/>
    </xf>
    <xf numFmtId="0" fontId="49" fillId="0" borderId="11" xfId="8" quotePrefix="1" applyFont="1" applyFill="1" applyBorder="1" applyAlignment="1">
      <alignment horizontal="left" vertical="top"/>
    </xf>
    <xf numFmtId="0" fontId="49" fillId="0" borderId="12" xfId="3" quotePrefix="1" applyFont="1" applyFill="1" applyBorder="1" applyAlignment="1" applyProtection="1">
      <alignment horizontal="center" vertical="top"/>
    </xf>
    <xf numFmtId="0" fontId="49" fillId="0" borderId="0" xfId="3" applyFont="1" applyFill="1" applyBorder="1" applyAlignment="1">
      <alignment horizontal="left" vertical="top"/>
    </xf>
    <xf numFmtId="0" fontId="49" fillId="0" borderId="0" xfId="3" applyFont="1" applyFill="1" applyBorder="1" applyAlignment="1">
      <alignment horizontal="center" vertical="top"/>
    </xf>
    <xf numFmtId="0" fontId="49" fillId="0" borderId="0" xfId="3" applyFont="1" applyFill="1" applyAlignment="1">
      <alignment horizontal="left" vertical="top"/>
    </xf>
    <xf numFmtId="0" fontId="37" fillId="0" borderId="0" xfId="2" applyFont="1" applyFill="1" applyAlignment="1">
      <alignment horizontal="center" vertical="center"/>
    </xf>
    <xf numFmtId="0" fontId="34" fillId="0" borderId="0" xfId="2" applyFont="1" applyFill="1" applyBorder="1" applyAlignment="1">
      <alignment vertical="center"/>
    </xf>
    <xf numFmtId="0" fontId="37" fillId="0" borderId="0" xfId="2" applyFont="1" applyFill="1" applyBorder="1" applyAlignment="1">
      <alignment horizontal="center" vertical="center"/>
    </xf>
    <xf numFmtId="0" fontId="37" fillId="0" borderId="0" xfId="2" applyFont="1" applyFill="1" applyBorder="1" applyAlignment="1">
      <alignment horizontal="right" vertical="center"/>
    </xf>
    <xf numFmtId="0" fontId="50" fillId="0" borderId="0" xfId="2" applyFont="1" applyFill="1" applyAlignment="1">
      <alignment horizontal="center" vertical="top"/>
    </xf>
    <xf numFmtId="0" fontId="49" fillId="0" borderId="0" xfId="2" applyFont="1" applyFill="1" applyBorder="1" applyAlignment="1">
      <alignment vertical="top"/>
    </xf>
    <xf numFmtId="0" fontId="49" fillId="0" borderId="0" xfId="2" applyFont="1" applyFill="1" applyBorder="1" applyAlignment="1">
      <alignment vertical="center"/>
    </xf>
    <xf numFmtId="0" fontId="50" fillId="0" borderId="8" xfId="6" applyFont="1" applyFill="1" applyBorder="1" applyAlignment="1" applyProtection="1">
      <alignment vertical="center" wrapText="1"/>
    </xf>
    <xf numFmtId="1" fontId="49" fillId="0" borderId="0" xfId="4" applyFont="1" applyFill="1" applyBorder="1" applyAlignment="1" applyProtection="1">
      <alignment horizontal="center" vertical="center" wrapText="1"/>
    </xf>
    <xf numFmtId="43" fontId="50" fillId="0" borderId="1" xfId="1" applyFont="1" applyFill="1" applyBorder="1" applyAlignment="1">
      <alignment horizontal="right" vertical="center" wrapText="1"/>
    </xf>
    <xf numFmtId="43" fontId="49" fillId="0" borderId="1" xfId="1" applyFont="1" applyFill="1" applyBorder="1" applyAlignment="1">
      <alignment horizontal="right" vertical="center" wrapText="1"/>
    </xf>
    <xf numFmtId="1" fontId="49" fillId="0" borderId="0" xfId="4" applyFont="1" applyFill="1" applyBorder="1" applyAlignment="1">
      <alignment vertical="center"/>
    </xf>
    <xf numFmtId="0" fontId="49" fillId="0" borderId="8" xfId="6" applyFont="1" applyFill="1" applyBorder="1" applyAlignment="1" applyProtection="1">
      <alignment vertical="center" wrapText="1"/>
    </xf>
    <xf numFmtId="43" fontId="50" fillId="3" borderId="1" xfId="1" applyFont="1" applyFill="1" applyBorder="1" applyAlignment="1">
      <alignment horizontal="right" vertical="center" wrapText="1"/>
    </xf>
    <xf numFmtId="0" fontId="49" fillId="2" borderId="8" xfId="6" applyFont="1" applyFill="1" applyBorder="1" applyAlignment="1" applyProtection="1">
      <alignment vertical="center" wrapText="1"/>
    </xf>
    <xf numFmtId="0" fontId="49" fillId="0" borderId="0" xfId="3" applyFont="1" applyFill="1" applyBorder="1" applyAlignment="1" applyProtection="1">
      <alignment horizontal="center" vertical="center"/>
    </xf>
    <xf numFmtId="43" fontId="49" fillId="0" borderId="1" xfId="1" applyFont="1" applyFill="1" applyBorder="1" applyAlignment="1">
      <alignment horizontal="right" vertical="center"/>
    </xf>
    <xf numFmtId="0" fontId="49" fillId="0" borderId="0" xfId="2" applyFont="1" applyFill="1" applyAlignment="1">
      <alignment vertical="center"/>
    </xf>
    <xf numFmtId="0" fontId="49" fillId="0" borderId="8" xfId="6" applyFont="1" applyBorder="1" applyAlignment="1" applyProtection="1">
      <alignment vertical="center" wrapText="1"/>
    </xf>
    <xf numFmtId="0" fontId="49" fillId="0" borderId="8" xfId="6" applyFont="1" applyFill="1" applyBorder="1" applyAlignment="1" applyProtection="1">
      <alignment vertical="center" wrapText="1"/>
      <protection locked="0"/>
    </xf>
    <xf numFmtId="0" fontId="49" fillId="0" borderId="0" xfId="7" applyFont="1" applyFill="1" applyBorder="1" applyAlignment="1">
      <alignment horizontal="center" vertical="center"/>
    </xf>
    <xf numFmtId="0" fontId="49" fillId="0" borderId="0" xfId="7" applyFont="1" applyFill="1" applyBorder="1" applyAlignment="1" applyProtection="1">
      <alignment horizontal="center" vertical="center"/>
    </xf>
    <xf numFmtId="0" fontId="49" fillId="0" borderId="0" xfId="8" applyFont="1" applyFill="1" applyBorder="1" applyAlignment="1" applyProtection="1">
      <alignment horizontal="center" vertical="center"/>
    </xf>
    <xf numFmtId="0" fontId="49" fillId="0" borderId="0" xfId="8" applyFont="1" applyFill="1" applyBorder="1" applyAlignment="1" applyProtection="1">
      <alignment horizontal="right" vertical="center"/>
    </xf>
    <xf numFmtId="0" fontId="49" fillId="0" borderId="8" xfId="22" quotePrefix="1" applyNumberFormat="1" applyFont="1" applyFill="1" applyBorder="1" applyAlignment="1">
      <alignment vertical="center" wrapText="1"/>
    </xf>
    <xf numFmtId="0" fontId="50" fillId="0" borderId="0" xfId="2" applyFont="1" applyFill="1" applyAlignment="1">
      <alignment vertical="center"/>
    </xf>
    <xf numFmtId="0" fontId="50" fillId="0" borderId="0" xfId="2" applyFont="1" applyFill="1" applyBorder="1" applyAlignment="1">
      <alignment vertical="center"/>
    </xf>
    <xf numFmtId="0" fontId="49" fillId="0" borderId="0" xfId="2" applyFont="1" applyFill="1" applyBorder="1" applyAlignment="1">
      <alignment horizontal="center" vertical="center"/>
    </xf>
    <xf numFmtId="0" fontId="50" fillId="2" borderId="7" xfId="6" applyFont="1" applyFill="1" applyBorder="1" applyAlignment="1" applyProtection="1">
      <alignment vertical="center" wrapText="1"/>
    </xf>
    <xf numFmtId="0" fontId="49" fillId="0" borderId="5" xfId="2" applyFont="1" applyFill="1" applyBorder="1" applyAlignment="1">
      <alignment horizontal="center" vertical="center"/>
    </xf>
    <xf numFmtId="43" fontId="50" fillId="0" borderId="1" xfId="1" applyFont="1" applyFill="1" applyBorder="1" applyAlignment="1">
      <alignment horizontal="right" vertical="center"/>
    </xf>
    <xf numFmtId="43" fontId="50" fillId="0" borderId="0" xfId="1" applyFont="1" applyFill="1" applyBorder="1" applyAlignment="1">
      <alignment horizontal="right" vertical="center" wrapText="1"/>
    </xf>
    <xf numFmtId="43" fontId="50" fillId="0" borderId="0" xfId="1" applyFont="1" applyFill="1" applyBorder="1" applyAlignment="1">
      <alignment horizontal="right" vertical="center"/>
    </xf>
    <xf numFmtId="0" fontId="49" fillId="0" borderId="0" xfId="2" applyFont="1" applyFill="1" applyBorder="1" applyAlignment="1">
      <alignment horizontal="left" vertical="top"/>
    </xf>
    <xf numFmtId="0" fontId="49" fillId="0" borderId="0" xfId="2" applyFont="1" applyFill="1" applyBorder="1" applyAlignment="1">
      <alignment horizontal="center" vertical="top"/>
    </xf>
    <xf numFmtId="0" fontId="49" fillId="0" borderId="0" xfId="2" applyFont="1" applyFill="1" applyAlignment="1">
      <alignment vertical="top"/>
    </xf>
    <xf numFmtId="0" fontId="49" fillId="0" borderId="0" xfId="2" applyFont="1" applyFill="1" applyAlignment="1">
      <alignment horizontal="left" vertical="top"/>
    </xf>
    <xf numFmtId="0" fontId="49" fillId="0" borderId="0" xfId="2" applyFont="1" applyFill="1" applyAlignment="1">
      <alignment horizontal="center" vertical="top"/>
    </xf>
    <xf numFmtId="0" fontId="50" fillId="0" borderId="0" xfId="2" applyFont="1" applyFill="1" applyBorder="1" applyAlignment="1">
      <alignment horizontal="center" vertical="center"/>
    </xf>
    <xf numFmtId="0" fontId="50" fillId="0" borderId="0" xfId="2" applyFont="1" applyFill="1" applyAlignment="1">
      <alignment horizontal="center" vertical="center"/>
    </xf>
    <xf numFmtId="0" fontId="50" fillId="0" borderId="1" xfId="6" applyFont="1" applyFill="1" applyBorder="1" applyAlignment="1" applyProtection="1">
      <alignment vertical="center"/>
    </xf>
    <xf numFmtId="1" fontId="49" fillId="0" borderId="0" xfId="4" applyFont="1" applyFill="1" applyBorder="1" applyAlignment="1" applyProtection="1">
      <alignment horizontal="center" vertical="center"/>
    </xf>
    <xf numFmtId="0" fontId="49" fillId="0" borderId="1" xfId="6" applyFont="1" applyFill="1" applyBorder="1" applyAlignment="1" applyProtection="1">
      <alignment vertical="center"/>
    </xf>
    <xf numFmtId="0" fontId="49" fillId="0" borderId="1" xfId="6" applyFont="1" applyBorder="1" applyAlignment="1" applyProtection="1">
      <alignment vertical="center" wrapText="1"/>
    </xf>
    <xf numFmtId="0" fontId="49" fillId="0" borderId="0" xfId="3" applyFont="1" applyFill="1" applyBorder="1" applyAlignment="1" applyProtection="1">
      <alignment horizontal="center" vertical="center" wrapText="1"/>
    </xf>
    <xf numFmtId="0" fontId="49" fillId="0" borderId="0" xfId="2" applyFont="1" applyFill="1" applyBorder="1" applyAlignment="1">
      <alignment vertical="center" wrapText="1"/>
    </xf>
    <xf numFmtId="0" fontId="49" fillId="0" borderId="0" xfId="2" applyFont="1" applyFill="1" applyAlignment="1">
      <alignment vertical="center" wrapText="1"/>
    </xf>
    <xf numFmtId="0" fontId="49" fillId="0" borderId="1" xfId="6" applyFont="1" applyBorder="1" applyAlignment="1" applyProtection="1">
      <alignment vertical="center"/>
    </xf>
    <xf numFmtId="0" fontId="50" fillId="2" borderId="1" xfId="6" applyFont="1" applyFill="1" applyBorder="1" applyAlignment="1" applyProtection="1">
      <alignment vertical="center"/>
    </xf>
    <xf numFmtId="43" fontId="49" fillId="0" borderId="0" xfId="1" applyFont="1" applyFill="1" applyBorder="1" applyAlignment="1">
      <alignment horizontal="center" vertical="center"/>
    </xf>
    <xf numFmtId="43" fontId="49" fillId="0" borderId="0" xfId="1" applyFont="1" applyFill="1" applyAlignment="1">
      <alignment vertical="center"/>
    </xf>
    <xf numFmtId="43" fontId="49" fillId="0" borderId="0" xfId="1" applyFont="1" applyFill="1" applyBorder="1" applyAlignment="1">
      <alignment vertical="center"/>
    </xf>
    <xf numFmtId="43" fontId="49" fillId="0" borderId="0" xfId="2" applyNumberFormat="1" applyFont="1" applyFill="1" applyAlignment="1">
      <alignment vertical="center"/>
    </xf>
    <xf numFmtId="0" fontId="31" fillId="0" borderId="0" xfId="28" quotePrefix="1" applyFont="1" applyAlignment="1" applyProtection="1">
      <alignment horizontal="left"/>
    </xf>
    <xf numFmtId="0" fontId="32" fillId="0" borderId="0" xfId="28" applyFont="1" applyAlignment="1">
      <alignment horizontal="centerContinuous"/>
    </xf>
    <xf numFmtId="0" fontId="32" fillId="0" borderId="0" xfId="28" applyFont="1"/>
    <xf numFmtId="0" fontId="32" fillId="0" borderId="0" xfId="28" applyFont="1" applyAlignment="1" applyProtection="1">
      <alignment horizontal="left"/>
    </xf>
    <xf numFmtId="167" fontId="35" fillId="0" borderId="14" xfId="30" applyNumberFormat="1" applyFont="1" applyBorder="1" applyAlignment="1" applyProtection="1">
      <alignment horizontal="right"/>
    </xf>
    <xf numFmtId="43" fontId="35" fillId="0" borderId="14" xfId="1" applyFont="1" applyBorder="1" applyAlignment="1" applyProtection="1">
      <alignment horizontal="right"/>
    </xf>
    <xf numFmtId="167" fontId="33" fillId="0" borderId="14" xfId="30" applyNumberFormat="1" applyFont="1" applyBorder="1" applyAlignment="1" applyProtection="1">
      <alignment horizontal="right"/>
    </xf>
    <xf numFmtId="43" fontId="33" fillId="0" borderId="14" xfId="1" applyFont="1" applyBorder="1" applyAlignment="1" applyProtection="1">
      <alignment horizontal="right"/>
    </xf>
    <xf numFmtId="0" fontId="33" fillId="0" borderId="0" xfId="28" applyFont="1" applyBorder="1"/>
    <xf numFmtId="0" fontId="33" fillId="0" borderId="0" xfId="28" quotePrefix="1" applyFont="1" applyBorder="1" applyAlignment="1">
      <alignment horizontal="left"/>
    </xf>
    <xf numFmtId="3" fontId="35" fillId="0" borderId="14" xfId="28" applyNumberFormat="1" applyFont="1" applyBorder="1" applyAlignment="1" applyProtection="1">
      <alignment horizontal="right"/>
    </xf>
    <xf numFmtId="167" fontId="35" fillId="0" borderId="0" xfId="30" quotePrefix="1" applyNumberFormat="1" applyFont="1" applyBorder="1" applyAlignment="1">
      <alignment horizontal="right"/>
    </xf>
    <xf numFmtId="0" fontId="33" fillId="0" borderId="0" xfId="28" applyFont="1" applyBorder="1" applyAlignment="1">
      <alignment horizontal="left"/>
    </xf>
    <xf numFmtId="167" fontId="33" fillId="0" borderId="0" xfId="30" applyNumberFormat="1" applyFont="1" applyBorder="1" applyAlignment="1">
      <alignment horizontal="right"/>
    </xf>
    <xf numFmtId="0" fontId="33" fillId="0" borderId="0" xfId="28" applyFont="1" applyBorder="1" applyAlignment="1" applyProtection="1">
      <alignment horizontal="left"/>
    </xf>
    <xf numFmtId="167" fontId="35" fillId="0" borderId="14" xfId="30" applyNumberFormat="1" applyFont="1" applyBorder="1"/>
    <xf numFmtId="167" fontId="33" fillId="0" borderId="14" xfId="30" applyNumberFormat="1" applyFont="1" applyBorder="1"/>
    <xf numFmtId="167" fontId="33" fillId="0" borderId="0" xfId="30" applyNumberFormat="1" applyFont="1" applyBorder="1" applyAlignment="1" applyProtection="1">
      <alignment horizontal="right"/>
    </xf>
    <xf numFmtId="3" fontId="33" fillId="0" borderId="0" xfId="27" applyNumberFormat="1" applyFont="1"/>
    <xf numFmtId="0" fontId="33" fillId="0" borderId="2" xfId="28" applyFont="1" applyBorder="1"/>
    <xf numFmtId="0" fontId="33" fillId="0" borderId="0" xfId="27" applyFont="1" applyAlignment="1">
      <alignment vertical="center" wrapText="1"/>
    </xf>
    <xf numFmtId="0" fontId="33" fillId="0" borderId="9" xfId="25" applyFont="1" applyBorder="1" applyAlignment="1" applyProtection="1">
      <alignment horizontal="left"/>
    </xf>
    <xf numFmtId="167" fontId="35" fillId="0" borderId="0" xfId="30" applyNumberFormat="1" applyFont="1" applyBorder="1" applyAlignment="1" applyProtection="1">
      <alignment horizontal="left"/>
    </xf>
    <xf numFmtId="167" fontId="33" fillId="0" borderId="14" xfId="30" applyNumberFormat="1" applyFont="1" applyBorder="1" applyAlignment="1">
      <alignment vertical="center" wrapText="1"/>
    </xf>
    <xf numFmtId="167" fontId="33" fillId="0" borderId="9" xfId="30" applyNumberFormat="1" applyFont="1" applyBorder="1" applyAlignment="1">
      <alignment horizontal="left" vertical="center" wrapText="1"/>
    </xf>
    <xf numFmtId="167" fontId="35" fillId="0" borderId="13" xfId="30" applyNumberFormat="1" applyFont="1" applyBorder="1"/>
    <xf numFmtId="167" fontId="35" fillId="0" borderId="2" xfId="30" applyNumberFormat="1" applyFont="1" applyBorder="1" applyAlignment="1" applyProtection="1">
      <alignment horizontal="left"/>
    </xf>
    <xf numFmtId="0" fontId="35" fillId="0" borderId="3" xfId="27" applyFont="1" applyBorder="1" applyAlignment="1">
      <alignment horizontal="center"/>
    </xf>
    <xf numFmtId="0" fontId="33" fillId="0" borderId="11" xfId="27" applyFont="1" applyBorder="1"/>
    <xf numFmtId="0" fontId="33" fillId="0" borderId="2" xfId="28" quotePrefix="1" applyFont="1" applyBorder="1" applyAlignment="1">
      <alignment horizontal="left"/>
    </xf>
    <xf numFmtId="0" fontId="33" fillId="0" borderId="0" xfId="28" applyFont="1" applyBorder="1" applyAlignment="1">
      <alignment horizontal="center" vertical="center"/>
    </xf>
    <xf numFmtId="168" fontId="33" fillId="0" borderId="0" xfId="28" applyNumberFormat="1" applyFont="1" applyBorder="1" applyAlignment="1">
      <alignment horizontal="center" vertical="center"/>
    </xf>
    <xf numFmtId="168" fontId="33" fillId="0" borderId="0" xfId="28" applyNumberFormat="1" applyFont="1" applyBorder="1" applyAlignment="1">
      <alignment horizontal="center" vertical="center" wrapText="1"/>
    </xf>
    <xf numFmtId="0" fontId="33" fillId="0" borderId="0" xfId="27" applyFont="1" applyAlignment="1">
      <alignment horizontal="center" vertical="center"/>
    </xf>
    <xf numFmtId="0" fontId="35" fillId="0" borderId="0" xfId="28" applyFont="1" applyBorder="1" applyAlignment="1">
      <alignment horizontal="center" vertical="center"/>
    </xf>
    <xf numFmtId="0" fontId="35" fillId="0" borderId="0" xfId="28" applyFont="1" applyBorder="1"/>
    <xf numFmtId="0" fontId="35" fillId="0" borderId="0" xfId="28" quotePrefix="1" applyFont="1" applyBorder="1" applyAlignment="1">
      <alignment horizontal="left"/>
    </xf>
    <xf numFmtId="0" fontId="35" fillId="0" borderId="0" xfId="28" applyFont="1" applyBorder="1" applyAlignment="1">
      <alignment horizontal="left"/>
    </xf>
    <xf numFmtId="0" fontId="35" fillId="0" borderId="0" xfId="28" applyFont="1" applyBorder="1" applyAlignment="1" applyProtection="1">
      <alignment horizontal="left"/>
    </xf>
    <xf numFmtId="0" fontId="35" fillId="0" borderId="0" xfId="27" applyFont="1" applyAlignment="1">
      <alignment vertical="center" wrapText="1"/>
    </xf>
    <xf numFmtId="167" fontId="35" fillId="0" borderId="14" xfId="30" applyNumberFormat="1" applyFont="1" applyBorder="1" applyAlignment="1">
      <alignment vertical="center" wrapText="1"/>
    </xf>
    <xf numFmtId="0" fontId="35" fillId="0" borderId="8" xfId="28" applyFont="1" applyBorder="1" applyAlignment="1">
      <alignment horizontal="left" vertical="center"/>
    </xf>
    <xf numFmtId="0" fontId="35" fillId="0" borderId="9" xfId="28" applyFont="1" applyBorder="1"/>
    <xf numFmtId="0" fontId="35" fillId="0" borderId="0" xfId="28" applyFont="1" applyBorder="1" applyAlignment="1">
      <alignment horizontal="left" vertical="center"/>
    </xf>
    <xf numFmtId="0" fontId="35" fillId="0" borderId="11" xfId="28" quotePrefix="1" applyFont="1" applyBorder="1" applyAlignment="1">
      <alignment horizontal="left" vertical="center"/>
    </xf>
    <xf numFmtId="0" fontId="35" fillId="0" borderId="2" xfId="28" applyFont="1" applyBorder="1"/>
    <xf numFmtId="0" fontId="35" fillId="0" borderId="2" xfId="28" applyFont="1" applyBorder="1" applyAlignment="1" applyProtection="1">
      <alignment horizontal="left"/>
    </xf>
    <xf numFmtId="0" fontId="35" fillId="0" borderId="13" xfId="27" applyFont="1" applyBorder="1" applyAlignment="1">
      <alignment horizontal="center" vertical="center"/>
    </xf>
    <xf numFmtId="0" fontId="35" fillId="0" borderId="11" xfId="27" applyFont="1" applyBorder="1" applyAlignment="1">
      <alignment horizontal="center" vertical="center"/>
    </xf>
    <xf numFmtId="167" fontId="35" fillId="0" borderId="14" xfId="30" applyNumberFormat="1" applyFont="1" applyFill="1" applyBorder="1" applyAlignment="1">
      <alignment vertical="center"/>
    </xf>
    <xf numFmtId="0" fontId="35" fillId="0" borderId="0" xfId="27" applyFont="1" applyAlignment="1">
      <alignment vertical="center"/>
    </xf>
    <xf numFmtId="43" fontId="33" fillId="0" borderId="14" xfId="1" applyFont="1" applyBorder="1" applyAlignment="1" applyProtection="1">
      <alignment horizontal="right" vertical="center"/>
    </xf>
    <xf numFmtId="43" fontId="33" fillId="0" borderId="13" xfId="1" applyFont="1" applyBorder="1" applyAlignment="1" applyProtection="1">
      <alignment horizontal="right"/>
    </xf>
    <xf numFmtId="2" fontId="35" fillId="0" borderId="0" xfId="28" applyNumberFormat="1" applyFont="1" applyBorder="1" applyAlignment="1">
      <alignment horizontal="center" vertical="center"/>
    </xf>
    <xf numFmtId="0" fontId="35" fillId="0" borderId="10" xfId="28" quotePrefix="1" applyFont="1" applyBorder="1" applyAlignment="1">
      <alignment horizontal="center" vertical="center"/>
    </xf>
    <xf numFmtId="0" fontId="33" fillId="0" borderId="14" xfId="28" applyFont="1" applyBorder="1" applyAlignment="1">
      <alignment horizontal="center" vertical="center"/>
    </xf>
    <xf numFmtId="0" fontId="35" fillId="0" borderId="14" xfId="28" quotePrefix="1" applyFont="1" applyBorder="1" applyAlignment="1">
      <alignment horizontal="center" vertical="center"/>
    </xf>
    <xf numFmtId="0" fontId="35" fillId="0" borderId="14" xfId="28" applyFont="1" applyBorder="1" applyAlignment="1">
      <alignment horizontal="center" vertical="center"/>
    </xf>
    <xf numFmtId="0" fontId="35" fillId="0" borderId="14" xfId="27" quotePrefix="1" applyFont="1" applyBorder="1" applyAlignment="1">
      <alignment horizontal="center" vertical="center"/>
    </xf>
    <xf numFmtId="0" fontId="33" fillId="0" borderId="14" xfId="27" applyFont="1" applyBorder="1" applyAlignment="1">
      <alignment horizontal="center" vertical="center"/>
    </xf>
    <xf numFmtId="0" fontId="35" fillId="0" borderId="14" xfId="28" quotePrefix="1" applyFont="1" applyBorder="1" applyAlignment="1">
      <alignment horizontal="center" vertical="center" wrapText="1"/>
    </xf>
    <xf numFmtId="0" fontId="33" fillId="0" borderId="14" xfId="28" applyFont="1" applyBorder="1" applyAlignment="1">
      <alignment horizontal="center" vertical="center" wrapText="1"/>
    </xf>
    <xf numFmtId="0" fontId="35" fillId="0" borderId="13" xfId="28" quotePrefix="1" applyFont="1" applyBorder="1" applyAlignment="1">
      <alignment horizontal="center" vertical="center"/>
    </xf>
    <xf numFmtId="40" fontId="40" fillId="0" borderId="14" xfId="1" applyNumberFormat="1" applyFont="1" applyFill="1" applyBorder="1" applyAlignment="1">
      <alignment horizontal="left" vertical="center" wrapText="1"/>
    </xf>
    <xf numFmtId="0" fontId="37" fillId="0" borderId="0" xfId="3" applyFont="1" applyFill="1" applyAlignment="1">
      <alignment vertical="center"/>
    </xf>
    <xf numFmtId="49" fontId="35" fillId="3" borderId="1" xfId="2" applyNumberFormat="1" applyFont="1" applyFill="1" applyBorder="1" applyAlignment="1" applyProtection="1">
      <alignment horizontal="center" vertical="center" wrapText="1"/>
    </xf>
    <xf numFmtId="0" fontId="31" fillId="0" borderId="0" xfId="28" quotePrefix="1" applyFont="1" applyAlignment="1" applyProtection="1">
      <alignment horizontal="left" vertical="center"/>
    </xf>
    <xf numFmtId="0" fontId="31" fillId="0" borderId="0" xfId="28" applyFont="1" applyAlignment="1">
      <alignment vertical="center"/>
    </xf>
    <xf numFmtId="0" fontId="31" fillId="0" borderId="0" xfId="28" applyFont="1" applyAlignment="1">
      <alignment horizontal="centerContinuous" vertical="center"/>
    </xf>
    <xf numFmtId="3" fontId="31" fillId="0" borderId="0" xfId="28" applyNumberFormat="1" applyFont="1" applyAlignment="1" applyProtection="1">
      <alignment horizontal="left" vertical="center"/>
    </xf>
    <xf numFmtId="0" fontId="31" fillId="0" borderId="0" xfId="28" applyFont="1" applyAlignment="1" applyProtection="1">
      <alignment horizontal="left" vertical="center"/>
    </xf>
    <xf numFmtId="0" fontId="26" fillId="0" borderId="0" xfId="0" applyFont="1" applyBorder="1"/>
    <xf numFmtId="0" fontId="50" fillId="2" borderId="1" xfId="6" applyFont="1" applyFill="1" applyBorder="1" applyAlignment="1" applyProtection="1">
      <alignment vertical="center" wrapText="1"/>
    </xf>
    <xf numFmtId="0" fontId="35" fillId="0" borderId="13" xfId="27" applyFont="1" applyBorder="1" applyAlignment="1">
      <alignment horizontal="center" vertical="center" wrapText="1"/>
    </xf>
    <xf numFmtId="0" fontId="20" fillId="0" borderId="0" xfId="33" applyFont="1" applyAlignment="1">
      <alignment vertical="center"/>
    </xf>
    <xf numFmtId="0" fontId="28" fillId="0" borderId="9" xfId="33" applyFont="1" applyBorder="1" applyAlignment="1">
      <alignment horizontal="center" vertical="center"/>
    </xf>
    <xf numFmtId="0" fontId="28" fillId="0" borderId="12" xfId="33" applyFont="1" applyBorder="1" applyAlignment="1">
      <alignment horizontal="center" vertical="center"/>
    </xf>
    <xf numFmtId="0" fontId="33" fillId="0" borderId="0" xfId="33" applyFont="1" applyAlignment="1">
      <alignment vertical="center"/>
    </xf>
    <xf numFmtId="0" fontId="28" fillId="0" borderId="0" xfId="33" applyFont="1" applyAlignment="1">
      <alignment vertical="center"/>
    </xf>
    <xf numFmtId="0" fontId="33" fillId="0" borderId="13" xfId="28" applyFont="1" applyBorder="1" applyAlignment="1">
      <alignment horizontal="center" vertical="center"/>
    </xf>
    <xf numFmtId="0" fontId="33" fillId="0" borderId="2" xfId="28" applyFont="1" applyBorder="1" applyAlignment="1">
      <alignment horizontal="center" vertical="center"/>
    </xf>
    <xf numFmtId="0" fontId="33" fillId="0" borderId="2" xfId="28" applyFont="1" applyBorder="1" applyAlignment="1">
      <alignment horizontal="left"/>
    </xf>
    <xf numFmtId="167" fontId="33" fillId="0" borderId="13" xfId="30" applyNumberFormat="1" applyFont="1" applyBorder="1" applyAlignment="1" applyProtection="1">
      <alignment horizontal="right"/>
    </xf>
    <xf numFmtId="167" fontId="33" fillId="0" borderId="2" xfId="30" applyNumberFormat="1" applyFont="1" applyBorder="1" applyAlignment="1">
      <alignment horizontal="right"/>
    </xf>
    <xf numFmtId="167" fontId="33" fillId="0" borderId="13" xfId="30" applyNumberFormat="1" applyFont="1" applyBorder="1"/>
    <xf numFmtId="0" fontId="28" fillId="0" borderId="0" xfId="27" applyFont="1" applyAlignment="1">
      <alignment vertical="center"/>
    </xf>
    <xf numFmtId="0" fontId="31" fillId="0" borderId="0" xfId="37" quotePrefix="1" applyFont="1" applyAlignment="1" applyProtection="1">
      <alignment horizontal="left"/>
    </xf>
    <xf numFmtId="0" fontId="32" fillId="0" borderId="0" xfId="37" quotePrefix="1" applyFont="1" applyAlignment="1" applyProtection="1">
      <alignment horizontal="left"/>
    </xf>
    <xf numFmtId="0" fontId="32" fillId="0" borderId="0" xfId="37" applyFont="1"/>
    <xf numFmtId="0" fontId="32" fillId="0" borderId="0" xfId="37" applyFont="1" applyFill="1"/>
    <xf numFmtId="0" fontId="33" fillId="0" borderId="0" xfId="37" applyFont="1"/>
    <xf numFmtId="0" fontId="33" fillId="0" borderId="0" xfId="37" applyFont="1" applyFill="1"/>
    <xf numFmtId="0" fontId="33" fillId="0" borderId="0" xfId="37" applyFont="1" applyBorder="1"/>
    <xf numFmtId="174" fontId="33" fillId="0" borderId="0" xfId="34" applyNumberFormat="1" applyFont="1" applyFill="1" applyBorder="1" applyAlignment="1" applyProtection="1">
      <alignment horizontal="right"/>
    </xf>
    <xf numFmtId="175" fontId="59" fillId="0" borderId="9" xfId="34" applyNumberFormat="1" applyFont="1" applyFill="1" applyBorder="1" applyAlignment="1" applyProtection="1">
      <alignment horizontal="right"/>
    </xf>
    <xf numFmtId="175" fontId="59" fillId="0" borderId="14" xfId="34" applyNumberFormat="1" applyFont="1" applyFill="1" applyBorder="1" applyAlignment="1" applyProtection="1">
      <alignment horizontal="right"/>
    </xf>
    <xf numFmtId="191" fontId="59" fillId="4" borderId="14" xfId="34" applyNumberFormat="1" applyFont="1" applyFill="1" applyBorder="1" applyAlignment="1" applyProtection="1">
      <alignment horizontal="right"/>
    </xf>
    <xf numFmtId="190" fontId="53" fillId="0" borderId="10" xfId="34" applyNumberFormat="1" applyFont="1" applyFill="1" applyBorder="1" applyAlignment="1" applyProtection="1">
      <alignment horizontal="right"/>
    </xf>
    <xf numFmtId="0" fontId="53" fillId="0" borderId="11" xfId="37" applyFont="1" applyBorder="1" applyAlignment="1" applyProtection="1">
      <alignment horizontal="centerContinuous"/>
    </xf>
    <xf numFmtId="0" fontId="53" fillId="0" borderId="12" xfId="37" applyFont="1" applyBorder="1" applyAlignment="1" applyProtection="1">
      <alignment horizontal="centerContinuous"/>
    </xf>
    <xf numFmtId="175" fontId="53" fillId="0" borderId="13" xfId="37" applyNumberFormat="1" applyFont="1" applyFill="1" applyBorder="1" applyAlignment="1" applyProtection="1">
      <alignment horizontal="right"/>
    </xf>
    <xf numFmtId="190" fontId="53" fillId="0" borderId="13" xfId="37" applyNumberFormat="1" applyFont="1" applyFill="1" applyBorder="1" applyAlignment="1" applyProtection="1">
      <alignment horizontal="right"/>
    </xf>
    <xf numFmtId="0" fontId="53" fillId="0" borderId="2" xfId="37" applyFont="1" applyBorder="1" applyAlignment="1" applyProtection="1">
      <alignment horizontal="centerContinuous"/>
    </xf>
    <xf numFmtId="191" fontId="53" fillId="0" borderId="13" xfId="37" applyNumberFormat="1" applyFont="1" applyBorder="1" applyAlignment="1" applyProtection="1">
      <alignment horizontal="right"/>
    </xf>
    <xf numFmtId="180" fontId="53" fillId="0" borderId="13" xfId="37" applyNumberFormat="1" applyFont="1" applyBorder="1" applyAlignment="1" applyProtection="1">
      <alignment horizontal="right"/>
    </xf>
    <xf numFmtId="0" fontId="39" fillId="0" borderId="0" xfId="27" quotePrefix="1" applyFont="1"/>
    <xf numFmtId="0" fontId="49" fillId="0" borderId="0" xfId="27" quotePrefix="1" applyFont="1" applyAlignment="1">
      <alignment horizontal="left"/>
    </xf>
    <xf numFmtId="0" fontId="33" fillId="0" borderId="0" xfId="27" applyFont="1" applyAlignment="1">
      <alignment horizontal="right" vertical="center"/>
    </xf>
    <xf numFmtId="191" fontId="33" fillId="0" borderId="9" xfId="27" applyNumberFormat="1" applyFont="1" applyBorder="1"/>
    <xf numFmtId="0" fontId="33" fillId="0" borderId="12" xfId="27" quotePrefix="1" applyFont="1" applyBorder="1" applyAlignment="1">
      <alignment horizontal="left"/>
    </xf>
    <xf numFmtId="0" fontId="33" fillId="0" borderId="0" xfId="27" quotePrefix="1" applyFont="1" applyBorder="1" applyAlignment="1">
      <alignment horizontal="left"/>
    </xf>
    <xf numFmtId="177" fontId="33" fillId="0" borderId="0" xfId="27" applyNumberFormat="1" applyFont="1" applyBorder="1"/>
    <xf numFmtId="193" fontId="33" fillId="0" borderId="0" xfId="27" applyNumberFormat="1" applyFont="1" applyBorder="1" applyAlignment="1">
      <alignment horizontal="center"/>
    </xf>
    <xf numFmtId="0" fontId="39" fillId="0" borderId="0" xfId="27" applyFont="1"/>
    <xf numFmtId="0" fontId="35" fillId="0" borderId="10" xfId="27" applyFont="1" applyBorder="1" applyAlignment="1">
      <alignment horizontal="centerContinuous" vertical="center" wrapText="1"/>
    </xf>
    <xf numFmtId="0" fontId="33" fillId="0" borderId="4" xfId="27" applyFont="1" applyBorder="1" applyAlignment="1">
      <alignment horizontal="centerContinuous" vertical="center" wrapText="1"/>
    </xf>
    <xf numFmtId="0" fontId="33" fillId="0" borderId="11" xfId="27" applyFont="1" applyBorder="1" applyAlignment="1">
      <alignment horizontal="centerContinuous" vertical="center" wrapText="1"/>
    </xf>
    <xf numFmtId="0" fontId="33" fillId="0" borderId="12" xfId="27" applyFont="1" applyBorder="1" applyAlignment="1">
      <alignment horizontal="centerContinuous" vertical="center" wrapText="1"/>
    </xf>
    <xf numFmtId="176" fontId="33" fillId="0" borderId="9" xfId="27" applyNumberFormat="1" applyFont="1" applyBorder="1"/>
    <xf numFmtId="182" fontId="33" fillId="0" borderId="9" xfId="27" applyNumberFormat="1" applyFont="1" applyBorder="1" applyAlignment="1">
      <alignment horizontal="center"/>
    </xf>
    <xf numFmtId="171" fontId="33" fillId="0" borderId="9" xfId="27" applyNumberFormat="1" applyFont="1" applyBorder="1" applyAlignment="1">
      <alignment horizontal="center"/>
    </xf>
    <xf numFmtId="191" fontId="33" fillId="0" borderId="14" xfId="27" applyNumberFormat="1" applyFont="1" applyBorder="1"/>
    <xf numFmtId="176" fontId="33" fillId="0" borderId="14" xfId="27" applyNumberFormat="1" applyFont="1" applyBorder="1"/>
    <xf numFmtId="176" fontId="33" fillId="0" borderId="12" xfId="27" applyNumberFormat="1" applyFont="1" applyBorder="1"/>
    <xf numFmtId="191" fontId="33" fillId="0" borderId="13" xfId="27" applyNumberFormat="1" applyFont="1" applyBorder="1"/>
    <xf numFmtId="171" fontId="33" fillId="0" borderId="13" xfId="27" applyNumberFormat="1" applyFont="1" applyBorder="1" applyAlignment="1">
      <alignment horizontal="center"/>
    </xf>
    <xf numFmtId="0" fontId="59" fillId="0" borderId="8" xfId="27" applyFont="1" applyBorder="1"/>
    <xf numFmtId="0" fontId="59" fillId="0" borderId="9" xfId="27" quotePrefix="1" applyFont="1" applyBorder="1" applyAlignment="1">
      <alignment horizontal="left"/>
    </xf>
    <xf numFmtId="182" fontId="59" fillId="0" borderId="9" xfId="27" applyNumberFormat="1" applyFont="1" applyBorder="1"/>
    <xf numFmtId="182" fontId="53" fillId="0" borderId="9" xfId="27" applyNumberFormat="1" applyFont="1" applyBorder="1" applyAlignment="1">
      <alignment horizontal="center"/>
    </xf>
    <xf numFmtId="192" fontId="53" fillId="0" borderId="9" xfId="27" applyNumberFormat="1" applyFont="1" applyBorder="1" applyAlignment="1">
      <alignment horizontal="center"/>
    </xf>
    <xf numFmtId="177" fontId="59" fillId="0" borderId="9" xfId="27" applyNumberFormat="1" applyFont="1" applyBorder="1"/>
    <xf numFmtId="191" fontId="59" fillId="0" borderId="9" xfId="27" applyNumberFormat="1" applyFont="1" applyBorder="1"/>
    <xf numFmtId="193" fontId="59" fillId="0" borderId="9" xfId="27" applyNumberFormat="1" applyFont="1" applyBorder="1" applyAlignment="1">
      <alignment horizontal="center"/>
    </xf>
    <xf numFmtId="193" fontId="59" fillId="0" borderId="14" xfId="27" applyNumberFormat="1" applyFont="1" applyBorder="1" applyAlignment="1">
      <alignment horizontal="center"/>
    </xf>
    <xf numFmtId="177" fontId="59" fillId="0" borderId="14" xfId="27" applyNumberFormat="1" applyFont="1" applyBorder="1"/>
    <xf numFmtId="177" fontId="59" fillId="0" borderId="14" xfId="27" applyNumberFormat="1" applyFont="1" applyFill="1" applyBorder="1"/>
    <xf numFmtId="177" fontId="59" fillId="0" borderId="9" xfId="27" applyNumberFormat="1" applyFont="1" applyFill="1" applyBorder="1"/>
    <xf numFmtId="193" fontId="59" fillId="0" borderId="14" xfId="27" applyNumberFormat="1" applyFont="1" applyFill="1" applyBorder="1" applyAlignment="1">
      <alignment horizontal="center"/>
    </xf>
    <xf numFmtId="0" fontId="59" fillId="0" borderId="9" xfId="27" applyFont="1" applyBorder="1" applyAlignment="1">
      <alignment horizontal="left"/>
    </xf>
    <xf numFmtId="0" fontId="59" fillId="0" borderId="11" xfId="27" applyFont="1" applyBorder="1"/>
    <xf numFmtId="0" fontId="59" fillId="0" borderId="12" xfId="27" quotePrefix="1" applyFont="1" applyBorder="1" applyAlignment="1">
      <alignment horizontal="left"/>
    </xf>
    <xf numFmtId="177" fontId="59" fillId="0" borderId="13" xfId="27" applyNumberFormat="1" applyFont="1" applyBorder="1"/>
    <xf numFmtId="177" fontId="59" fillId="0" borderId="12" xfId="27" applyNumberFormat="1" applyFont="1" applyBorder="1"/>
    <xf numFmtId="0" fontId="33" fillId="0" borderId="3" xfId="27" applyFont="1" applyBorder="1" applyAlignment="1">
      <alignment horizontal="centerContinuous" vertical="center" wrapText="1"/>
    </xf>
    <xf numFmtId="0" fontId="35" fillId="0" borderId="3" xfId="27" applyFont="1" applyBorder="1" applyAlignment="1">
      <alignment horizontal="center" vertical="center"/>
    </xf>
    <xf numFmtId="0" fontId="35" fillId="0" borderId="10" xfId="27" applyFont="1" applyBorder="1" applyAlignment="1">
      <alignment horizontal="center" vertical="center" wrapText="1"/>
    </xf>
    <xf numFmtId="0" fontId="53" fillId="0" borderId="4" xfId="27" applyFont="1" applyBorder="1" applyAlignment="1">
      <alignment horizontal="center" vertical="center" wrapText="1"/>
    </xf>
    <xf numFmtId="0" fontId="33" fillId="0" borderId="8" xfId="37" applyFont="1" applyBorder="1"/>
    <xf numFmtId="0" fontId="33" fillId="0" borderId="9" xfId="37" applyFont="1" applyBorder="1"/>
    <xf numFmtId="0" fontId="34" fillId="0" borderId="9" xfId="37" quotePrefix="1" applyFont="1" applyBorder="1" applyAlignment="1" applyProtection="1">
      <alignment horizontal="left"/>
    </xf>
    <xf numFmtId="0" fontId="34" fillId="0" borderId="9" xfId="37" applyFont="1" applyBorder="1" applyAlignment="1" applyProtection="1">
      <alignment horizontal="left"/>
    </xf>
    <xf numFmtId="0" fontId="34" fillId="0" borderId="9" xfId="37" applyFont="1" applyBorder="1"/>
    <xf numFmtId="0" fontId="34" fillId="0" borderId="0" xfId="37" applyFont="1"/>
    <xf numFmtId="0" fontId="53" fillId="0" borderId="8" xfId="37" applyFont="1" applyBorder="1" applyAlignment="1" applyProtection="1">
      <alignment horizontal="centerContinuous"/>
    </xf>
    <xf numFmtId="0" fontId="53" fillId="0" borderId="9" xfId="37" applyFont="1" applyBorder="1" applyAlignment="1" applyProtection="1">
      <alignment horizontal="centerContinuous"/>
    </xf>
    <xf numFmtId="0" fontId="34" fillId="0" borderId="9" xfId="37" applyFont="1" applyFill="1" applyBorder="1" applyAlignment="1" applyProtection="1">
      <alignment horizontal="left"/>
    </xf>
    <xf numFmtId="0" fontId="34" fillId="0" borderId="9" xfId="37" applyFont="1" applyFill="1" applyBorder="1"/>
    <xf numFmtId="0" fontId="59" fillId="0" borderId="8" xfId="37" applyFont="1" applyBorder="1"/>
    <xf numFmtId="0" fontId="59" fillId="0" borderId="9" xfId="37" applyFont="1" applyFill="1" applyBorder="1"/>
    <xf numFmtId="0" fontId="59" fillId="0" borderId="11" xfId="37" applyFont="1" applyBorder="1"/>
    <xf numFmtId="0" fontId="53" fillId="0" borderId="12" xfId="37" applyFont="1" applyFill="1" applyBorder="1" applyAlignment="1">
      <alignment horizontal="center"/>
    </xf>
    <xf numFmtId="43" fontId="59" fillId="0" borderId="10" xfId="1" applyFont="1" applyFill="1" applyBorder="1" applyAlignment="1" applyProtection="1">
      <alignment horizontal="right"/>
    </xf>
    <xf numFmtId="0" fontId="33" fillId="0" borderId="14" xfId="37" applyFont="1" applyBorder="1"/>
    <xf numFmtId="43" fontId="59" fillId="0" borderId="14" xfId="1" applyFont="1" applyFill="1" applyBorder="1" applyAlignment="1" applyProtection="1">
      <alignment horizontal="right"/>
    </xf>
    <xf numFmtId="175" fontId="59" fillId="0" borderId="13" xfId="34" applyNumberFormat="1" applyFont="1" applyFill="1" applyBorder="1" applyAlignment="1" applyProtection="1">
      <alignment horizontal="right"/>
    </xf>
    <xf numFmtId="0" fontId="34" fillId="0" borderId="3" xfId="37" quotePrefix="1" applyFont="1" applyBorder="1" applyAlignment="1" applyProtection="1">
      <alignment horizontal="center" vertical="center"/>
    </xf>
    <xf numFmtId="0" fontId="34" fillId="0" borderId="8" xfId="37" quotePrefix="1" applyFont="1" applyBorder="1" applyAlignment="1" applyProtection="1">
      <alignment horizontal="center" vertical="center"/>
    </xf>
    <xf numFmtId="0" fontId="34" fillId="0" borderId="8" xfId="37" applyFont="1" applyBorder="1" applyAlignment="1">
      <alignment horizontal="center" vertical="center"/>
    </xf>
    <xf numFmtId="43" fontId="59" fillId="4" borderId="14" xfId="1" applyFont="1" applyFill="1" applyBorder="1" applyAlignment="1" applyProtection="1">
      <alignment horizontal="right"/>
    </xf>
    <xf numFmtId="43" fontId="59" fillId="0" borderId="3" xfId="1" applyFont="1" applyFill="1" applyBorder="1" applyAlignment="1" applyProtection="1">
      <alignment horizontal="right"/>
    </xf>
    <xf numFmtId="43" fontId="59" fillId="0" borderId="8" xfId="1" applyFont="1" applyFill="1" applyBorder="1" applyAlignment="1" applyProtection="1">
      <alignment horizontal="right"/>
    </xf>
    <xf numFmtId="43" fontId="59" fillId="4" borderId="8" xfId="1" applyFont="1" applyFill="1" applyBorder="1" applyAlignment="1" applyProtection="1">
      <alignment horizontal="right"/>
    </xf>
    <xf numFmtId="189" fontId="59" fillId="0" borderId="8" xfId="1" applyNumberFormat="1" applyFont="1" applyFill="1" applyBorder="1" applyAlignment="1" applyProtection="1">
      <alignment horizontal="right"/>
    </xf>
    <xf numFmtId="175" fontId="59" fillId="0" borderId="8" xfId="34" applyNumberFormat="1" applyFont="1" applyFill="1" applyBorder="1" applyAlignment="1" applyProtection="1">
      <alignment horizontal="right"/>
    </xf>
    <xf numFmtId="175" fontId="59" fillId="0" borderId="11" xfId="34" applyNumberFormat="1" applyFont="1" applyFill="1" applyBorder="1" applyAlignment="1" applyProtection="1">
      <alignment horizontal="right"/>
    </xf>
    <xf numFmtId="175" fontId="59" fillId="0" borderId="4" xfId="34" applyNumberFormat="1" applyFont="1" applyFill="1" applyBorder="1" applyAlignment="1" applyProtection="1">
      <alignment horizontal="right"/>
    </xf>
    <xf numFmtId="0" fontId="34" fillId="0" borderId="4" xfId="37" applyFont="1" applyBorder="1" applyAlignment="1" applyProtection="1">
      <alignment horizontal="left" vertical="center"/>
    </xf>
    <xf numFmtId="0" fontId="34" fillId="0" borderId="9" xfId="37" quotePrefix="1" applyFont="1" applyBorder="1" applyAlignment="1" applyProtection="1">
      <alignment horizontal="left" vertical="center"/>
    </xf>
    <xf numFmtId="0" fontId="34" fillId="0" borderId="9" xfId="37" applyFont="1" applyBorder="1" applyAlignment="1" applyProtection="1">
      <alignment horizontal="left" vertical="center"/>
    </xf>
    <xf numFmtId="0" fontId="34" fillId="0" borderId="9" xfId="5" applyFont="1" applyFill="1" applyBorder="1" applyAlignment="1" applyProtection="1">
      <alignment horizontal="left" vertical="center"/>
    </xf>
    <xf numFmtId="0" fontId="34" fillId="0" borderId="9" xfId="37" applyFont="1" applyBorder="1" applyAlignment="1">
      <alignment vertical="center"/>
    </xf>
    <xf numFmtId="0" fontId="34" fillId="0" borderId="9" xfId="5" applyFont="1" applyFill="1" applyBorder="1" applyAlignment="1" applyProtection="1">
      <alignment horizontal="left" vertical="center" wrapText="1"/>
    </xf>
    <xf numFmtId="0" fontId="37" fillId="0" borderId="9" xfId="5" applyFont="1" applyFill="1" applyBorder="1" applyAlignment="1" applyProtection="1">
      <alignment horizontal="center" vertical="center" wrapText="1"/>
    </xf>
    <xf numFmtId="175" fontId="53" fillId="0" borderId="9" xfId="34" applyNumberFormat="1" applyFont="1" applyFill="1" applyBorder="1" applyAlignment="1" applyProtection="1">
      <alignment horizontal="right"/>
    </xf>
    <xf numFmtId="0" fontId="34" fillId="0" borderId="9" xfId="37" applyFont="1" applyBorder="1" applyAlignment="1">
      <alignment horizontal="left" vertical="center"/>
    </xf>
    <xf numFmtId="0" fontId="34" fillId="0" borderId="9" xfId="37" applyFont="1" applyFill="1" applyBorder="1" applyAlignment="1">
      <alignment horizontal="left" vertical="center"/>
    </xf>
    <xf numFmtId="0" fontId="37" fillId="0" borderId="8" xfId="37" quotePrefix="1" applyFont="1" applyBorder="1" applyAlignment="1" applyProtection="1">
      <alignment horizontal="center" vertical="center"/>
    </xf>
    <xf numFmtId="0" fontId="34" fillId="0" borderId="11" xfId="37" applyFont="1" applyBorder="1" applyAlignment="1">
      <alignment horizontal="center" vertical="center"/>
    </xf>
    <xf numFmtId="0" fontId="37" fillId="0" borderId="8" xfId="37" applyFont="1" applyBorder="1" applyAlignment="1" applyProtection="1">
      <alignment horizontal="centerContinuous"/>
    </xf>
    <xf numFmtId="0" fontId="37" fillId="0" borderId="11" xfId="37" applyFont="1" applyBorder="1" applyAlignment="1" applyProtection="1">
      <alignment horizontal="centerContinuous"/>
    </xf>
    <xf numFmtId="0" fontId="34" fillId="0" borderId="12" xfId="37" applyFont="1" applyFill="1" applyBorder="1" applyAlignment="1">
      <alignment horizontal="left" vertical="center"/>
    </xf>
    <xf numFmtId="43" fontId="59" fillId="0" borderId="10" xfId="1" applyFont="1" applyFill="1" applyBorder="1" applyAlignment="1" applyProtection="1">
      <alignment horizontal="center"/>
    </xf>
    <xf numFmtId="43" fontId="59" fillId="0" borderId="14" xfId="1" applyFont="1" applyFill="1" applyBorder="1" applyAlignment="1" applyProtection="1">
      <alignment horizontal="center"/>
    </xf>
    <xf numFmtId="43" fontId="53" fillId="0" borderId="14" xfId="1" applyFont="1" applyFill="1" applyBorder="1" applyAlignment="1" applyProtection="1">
      <alignment horizontal="center"/>
    </xf>
    <xf numFmtId="43" fontId="59" fillId="0" borderId="13" xfId="1" applyFont="1" applyFill="1" applyBorder="1" applyAlignment="1" applyProtection="1">
      <alignment horizontal="center"/>
    </xf>
    <xf numFmtId="43" fontId="53" fillId="0" borderId="14" xfId="1" applyFont="1" applyFill="1" applyBorder="1" applyAlignment="1" applyProtection="1">
      <alignment horizontal="right"/>
    </xf>
    <xf numFmtId="43" fontId="49" fillId="0" borderId="0" xfId="1" applyFont="1" applyFill="1" applyBorder="1" applyAlignment="1">
      <alignment horizontal="center" vertical="top"/>
    </xf>
    <xf numFmtId="43" fontId="50" fillId="0" borderId="0" xfId="1" applyFont="1" applyFill="1" applyBorder="1" applyAlignment="1">
      <alignment horizontal="center" vertical="top"/>
    </xf>
    <xf numFmtId="43" fontId="49" fillId="0" borderId="0" xfId="1" applyFont="1" applyFill="1" applyAlignment="1">
      <alignment horizontal="center" vertical="top"/>
    </xf>
    <xf numFmtId="43" fontId="49" fillId="0" borderId="0" xfId="1" applyFont="1" applyFill="1" applyAlignment="1">
      <alignment vertical="top"/>
    </xf>
    <xf numFmtId="0" fontId="60" fillId="2" borderId="1" xfId="6" applyFont="1" applyFill="1" applyBorder="1" applyAlignment="1" applyProtection="1">
      <alignment vertical="center"/>
    </xf>
    <xf numFmtId="43" fontId="53" fillId="0" borderId="10" xfId="1" applyFont="1" applyFill="1" applyBorder="1" applyAlignment="1" applyProtection="1">
      <alignment horizontal="right"/>
    </xf>
    <xf numFmtId="0" fontId="37" fillId="0" borderId="0" xfId="37" applyFont="1" applyBorder="1" applyAlignment="1" applyProtection="1">
      <alignment horizontal="centerContinuous"/>
    </xf>
    <xf numFmtId="0" fontId="46" fillId="0" borderId="0" xfId="37" applyNumberFormat="1" applyFont="1" applyFill="1" applyBorder="1" applyAlignment="1" applyProtection="1"/>
    <xf numFmtId="0" fontId="47" fillId="0" borderId="0" xfId="37" applyNumberFormat="1" applyFont="1" applyFill="1" applyBorder="1" applyAlignment="1" applyProtection="1">
      <alignment horizontal="center"/>
    </xf>
    <xf numFmtId="0" fontId="33" fillId="0" borderId="0" xfId="37" applyFont="1" applyFill="1" applyAlignment="1">
      <alignment vertical="center"/>
    </xf>
    <xf numFmtId="0" fontId="33" fillId="0" borderId="0" xfId="37" applyFont="1" applyAlignment="1">
      <alignment vertical="center"/>
    </xf>
    <xf numFmtId="0" fontId="61" fillId="0" borderId="0" xfId="37" applyFont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34" fillId="0" borderId="0" xfId="37" applyFont="1" applyAlignment="1">
      <alignment vertical="center"/>
    </xf>
    <xf numFmtId="0" fontId="33" fillId="0" borderId="0" xfId="37" applyFont="1" applyFill="1" applyAlignment="1">
      <alignment horizontal="center" vertical="center"/>
    </xf>
    <xf numFmtId="0" fontId="34" fillId="0" borderId="0" xfId="37" applyFont="1" applyAlignment="1">
      <alignment horizontal="center" vertical="center"/>
    </xf>
    <xf numFmtId="174" fontId="33" fillId="0" borderId="0" xfId="37" applyNumberFormat="1" applyFont="1" applyAlignment="1">
      <alignment horizontal="center" vertical="center"/>
    </xf>
    <xf numFmtId="0" fontId="33" fillId="0" borderId="0" xfId="37" quotePrefix="1" applyFont="1" applyAlignment="1">
      <alignment horizontal="center" vertical="center"/>
    </xf>
    <xf numFmtId="0" fontId="33" fillId="0" borderId="0" xfId="37" applyFont="1" applyAlignment="1">
      <alignment horizontal="center" vertical="center"/>
    </xf>
    <xf numFmtId="0" fontId="20" fillId="0" borderId="0" xfId="0" quotePrefix="1" applyFont="1" applyAlignment="1">
      <alignment horizontal="center" vertical="center"/>
    </xf>
    <xf numFmtId="0" fontId="20" fillId="0" borderId="0" xfId="25" applyFont="1" applyAlignment="1">
      <alignment vertical="center"/>
    </xf>
    <xf numFmtId="0" fontId="27" fillId="0" borderId="0" xfId="0" applyFont="1" applyBorder="1"/>
    <xf numFmtId="0" fontId="26" fillId="0" borderId="0" xfId="0" applyFont="1"/>
    <xf numFmtId="0" fontId="33" fillId="0" borderId="0" xfId="2" applyFont="1" applyFill="1" applyBorder="1" applyAlignment="1">
      <alignment horizontal="left" vertical="center"/>
    </xf>
    <xf numFmtId="0" fontId="59" fillId="0" borderId="4" xfId="28" applyFont="1" applyBorder="1" applyAlignment="1">
      <alignment vertical="center"/>
    </xf>
    <xf numFmtId="167" fontId="53" fillId="0" borderId="10" xfId="1" applyNumberFormat="1" applyFont="1" applyBorder="1" applyAlignment="1">
      <alignment vertical="center"/>
    </xf>
    <xf numFmtId="43" fontId="53" fillId="0" borderId="10" xfId="1" applyFont="1" applyBorder="1" applyAlignment="1">
      <alignment vertical="center"/>
    </xf>
    <xf numFmtId="0" fontId="59" fillId="0" borderId="0" xfId="27" applyFont="1" applyAlignment="1">
      <alignment vertical="center"/>
    </xf>
    <xf numFmtId="0" fontId="59" fillId="0" borderId="14" xfId="28" quotePrefix="1" applyFont="1" applyBorder="1" applyAlignment="1">
      <alignment horizontal="center" vertical="center"/>
    </xf>
    <xf numFmtId="0" fontId="59" fillId="0" borderId="8" xfId="28" quotePrefix="1" applyFont="1" applyBorder="1" applyAlignment="1">
      <alignment horizontal="right" vertical="center"/>
    </xf>
    <xf numFmtId="0" fontId="59" fillId="0" borderId="0" xfId="28" applyFont="1" applyBorder="1" applyAlignment="1">
      <alignment vertical="center"/>
    </xf>
    <xf numFmtId="0" fontId="59" fillId="0" borderId="9" xfId="28" applyFont="1" applyBorder="1" applyAlignment="1">
      <alignment vertical="center"/>
    </xf>
    <xf numFmtId="167" fontId="59" fillId="0" borderId="14" xfId="1" applyNumberFormat="1" applyFont="1" applyBorder="1" applyAlignment="1">
      <alignment vertical="center"/>
    </xf>
    <xf numFmtId="43" fontId="59" fillId="0" borderId="14" xfId="1" applyFont="1" applyBorder="1" applyAlignment="1">
      <alignment vertical="center"/>
    </xf>
    <xf numFmtId="0" fontId="59" fillId="0" borderId="14" xfId="28" applyFont="1" applyBorder="1" applyAlignment="1">
      <alignment horizontal="center" vertical="center"/>
    </xf>
    <xf numFmtId="0" fontId="59" fillId="0" borderId="8" xfId="28" applyFont="1" applyBorder="1" applyAlignment="1">
      <alignment vertical="center"/>
    </xf>
    <xf numFmtId="167" fontId="59" fillId="0" borderId="9" xfId="1" applyNumberFormat="1" applyFont="1" applyBorder="1" applyAlignment="1">
      <alignment vertical="center"/>
    </xf>
    <xf numFmtId="0" fontId="62" fillId="0" borderId="9" xfId="28" applyFont="1" applyBorder="1" applyAlignment="1">
      <alignment vertical="center"/>
    </xf>
    <xf numFmtId="0" fontId="59" fillId="0" borderId="9" xfId="28" quotePrefix="1" applyFont="1" applyBorder="1" applyAlignment="1">
      <alignment horizontal="left" vertical="center"/>
    </xf>
    <xf numFmtId="0" fontId="59" fillId="0" borderId="0" xfId="28" quotePrefix="1" applyFont="1" applyBorder="1" applyAlignment="1">
      <alignment horizontal="left" vertical="center"/>
    </xf>
    <xf numFmtId="0" fontId="59" fillId="0" borderId="11" xfId="28" applyFont="1" applyBorder="1" applyAlignment="1">
      <alignment vertical="center"/>
    </xf>
    <xf numFmtId="0" fontId="59" fillId="0" borderId="2" xfId="28" applyFont="1" applyBorder="1" applyAlignment="1">
      <alignment vertical="center"/>
    </xf>
    <xf numFmtId="0" fontId="59" fillId="0" borderId="2" xfId="28" quotePrefix="1" applyFont="1" applyBorder="1" applyAlignment="1">
      <alignment horizontal="left" vertical="center"/>
    </xf>
    <xf numFmtId="167" fontId="59" fillId="0" borderId="13" xfId="1" applyNumberFormat="1" applyFont="1" applyBorder="1" applyAlignment="1">
      <alignment vertical="center"/>
    </xf>
    <xf numFmtId="43" fontId="59" fillId="0" borderId="13" xfId="1" applyFont="1" applyBorder="1" applyAlignment="1">
      <alignment vertical="center"/>
    </xf>
    <xf numFmtId="167" fontId="59" fillId="0" borderId="12" xfId="1" applyNumberFormat="1" applyFont="1" applyBorder="1" applyAlignment="1">
      <alignment vertical="center"/>
    </xf>
    <xf numFmtId="0" fontId="59" fillId="0" borderId="3" xfId="28" quotePrefix="1" applyFont="1" applyBorder="1" applyAlignment="1">
      <alignment horizontal="right" vertical="center"/>
    </xf>
    <xf numFmtId="0" fontId="59" fillId="0" borderId="16" xfId="28" applyFont="1" applyBorder="1" applyAlignment="1">
      <alignment vertical="center"/>
    </xf>
    <xf numFmtId="167" fontId="59" fillId="0" borderId="14" xfId="29" applyNumberFormat="1" applyFont="1" applyBorder="1" applyAlignment="1">
      <alignment vertical="center"/>
    </xf>
    <xf numFmtId="167" fontId="59" fillId="0" borderId="9" xfId="29" applyNumberFormat="1" applyFont="1" applyBorder="1" applyAlignment="1">
      <alignment vertical="center"/>
    </xf>
    <xf numFmtId="167" fontId="59" fillId="0" borderId="8" xfId="29" applyNumberFormat="1" applyFont="1" applyBorder="1" applyAlignment="1">
      <alignment vertical="center"/>
    </xf>
    <xf numFmtId="167" fontId="63" fillId="0" borderId="14" xfId="29" applyNumberFormat="1" applyFont="1" applyFill="1" applyBorder="1" applyAlignment="1">
      <alignment vertical="center"/>
    </xf>
    <xf numFmtId="167" fontId="59" fillId="0" borderId="13" xfId="29" applyNumberFormat="1" applyFont="1" applyBorder="1" applyAlignment="1">
      <alignment vertical="center"/>
    </xf>
    <xf numFmtId="167" fontId="59" fillId="0" borderId="12" xfId="29" applyNumberFormat="1" applyFont="1" applyBorder="1" applyAlignment="1">
      <alignment vertical="center"/>
    </xf>
    <xf numFmtId="0" fontId="59" fillId="0" borderId="8" xfId="28" quotePrefix="1" applyFont="1" applyBorder="1" applyAlignment="1">
      <alignment horizontal="center" vertical="center"/>
    </xf>
    <xf numFmtId="0" fontId="59" fillId="0" borderId="8" xfId="28" applyFont="1" applyBorder="1" applyAlignment="1">
      <alignment horizontal="center" vertical="center"/>
    </xf>
    <xf numFmtId="167" fontId="59" fillId="0" borderId="0" xfId="29" applyNumberFormat="1" applyFont="1" applyBorder="1" applyAlignment="1">
      <alignment vertical="center"/>
    </xf>
    <xf numFmtId="43" fontId="59" fillId="0" borderId="9" xfId="1" applyFont="1" applyBorder="1" applyAlignment="1">
      <alignment vertical="center"/>
    </xf>
    <xf numFmtId="167" fontId="59" fillId="0" borderId="9" xfId="29" applyNumberFormat="1" applyFont="1" applyBorder="1" applyAlignment="1">
      <alignment horizontal="right" vertical="center"/>
    </xf>
    <xf numFmtId="0" fontId="53" fillId="0" borderId="14" xfId="28" quotePrefix="1" applyFont="1" applyBorder="1" applyAlignment="1">
      <alignment horizontal="center" vertical="center"/>
    </xf>
    <xf numFmtId="167" fontId="59" fillId="0" borderId="10" xfId="1" applyNumberFormat="1" applyFont="1" applyBorder="1" applyAlignment="1">
      <alignment vertical="center"/>
    </xf>
    <xf numFmtId="43" fontId="59" fillId="0" borderId="10" xfId="1" applyFont="1" applyBorder="1" applyAlignment="1">
      <alignment vertical="center"/>
    </xf>
    <xf numFmtId="0" fontId="59" fillId="0" borderId="14" xfId="27" applyFont="1" applyBorder="1" applyAlignment="1">
      <alignment horizontal="center" vertical="center"/>
    </xf>
    <xf numFmtId="167" fontId="59" fillId="0" borderId="14" xfId="1" quotePrefix="1" applyNumberFormat="1" applyFont="1" applyBorder="1" applyAlignment="1">
      <alignment vertical="center"/>
    </xf>
    <xf numFmtId="0" fontId="59" fillId="0" borderId="13" xfId="27" applyFont="1" applyBorder="1" applyAlignment="1">
      <alignment horizontal="center" vertical="center"/>
    </xf>
    <xf numFmtId="0" fontId="59" fillId="0" borderId="11" xfId="28" applyFont="1" applyBorder="1" applyAlignment="1">
      <alignment horizontal="center" vertical="center"/>
    </xf>
    <xf numFmtId="0" fontId="35" fillId="0" borderId="11" xfId="27" applyFont="1" applyBorder="1" applyAlignment="1">
      <alignment horizontal="center"/>
    </xf>
    <xf numFmtId="0" fontId="53" fillId="0" borderId="10" xfId="27" quotePrefix="1" applyFont="1" applyBorder="1" applyAlignment="1">
      <alignment horizontal="center" vertical="center"/>
    </xf>
    <xf numFmtId="0" fontId="59" fillId="0" borderId="13" xfId="28" applyFont="1" applyBorder="1" applyAlignment="1">
      <alignment horizontal="center" vertical="center"/>
    </xf>
    <xf numFmtId="0" fontId="53" fillId="0" borderId="3" xfId="28" quotePrefix="1" applyFont="1" applyBorder="1" applyAlignment="1">
      <alignment horizontal="center" vertical="center"/>
    </xf>
    <xf numFmtId="0" fontId="59" fillId="0" borderId="10" xfId="28" quotePrefix="1" applyFont="1" applyBorder="1" applyAlignment="1">
      <alignment horizontal="center" vertical="center"/>
    </xf>
    <xf numFmtId="0" fontId="59" fillId="0" borderId="6" xfId="28" applyFont="1" applyBorder="1" applyAlignment="1">
      <alignment vertical="center"/>
    </xf>
    <xf numFmtId="0" fontId="53" fillId="0" borderId="7" xfId="28" applyFont="1" applyBorder="1" applyAlignment="1">
      <alignment vertical="center"/>
    </xf>
    <xf numFmtId="0" fontId="59" fillId="0" borderId="6" xfId="28" quotePrefix="1" applyFont="1" applyBorder="1" applyAlignment="1">
      <alignment horizontal="left" vertical="center"/>
    </xf>
    <xf numFmtId="167" fontId="53" fillId="0" borderId="1" xfId="1" applyNumberFormat="1" applyFont="1" applyBorder="1" applyAlignment="1">
      <alignment vertical="center"/>
    </xf>
    <xf numFmtId="43" fontId="53" fillId="0" borderId="1" xfId="1" applyFont="1" applyBorder="1" applyAlignment="1">
      <alignment vertical="center"/>
    </xf>
    <xf numFmtId="0" fontId="35" fillId="0" borderId="16" xfId="28" applyFont="1" applyBorder="1" applyAlignment="1">
      <alignment horizontal="left" vertical="center"/>
    </xf>
    <xf numFmtId="0" fontId="35" fillId="0" borderId="16" xfId="28" applyFont="1" applyBorder="1"/>
    <xf numFmtId="167" fontId="35" fillId="0" borderId="10" xfId="30" applyNumberFormat="1" applyFont="1" applyBorder="1" applyAlignment="1" applyProtection="1">
      <alignment horizontal="right"/>
    </xf>
    <xf numFmtId="43" fontId="35" fillId="0" borderId="10" xfId="1" applyFont="1" applyBorder="1" applyAlignment="1" applyProtection="1">
      <alignment horizontal="right"/>
    </xf>
    <xf numFmtId="0" fontId="35" fillId="0" borderId="0" xfId="28" applyFont="1" applyBorder="1" applyAlignment="1">
      <alignment vertical="center"/>
    </xf>
    <xf numFmtId="167" fontId="33" fillId="0" borderId="0" xfId="30" applyNumberFormat="1" applyFont="1" applyBorder="1"/>
    <xf numFmtId="0" fontId="35" fillId="0" borderId="0" xfId="28" quotePrefix="1" applyFont="1" applyBorder="1" applyAlignment="1">
      <alignment horizontal="left" vertical="center"/>
    </xf>
    <xf numFmtId="194" fontId="59" fillId="0" borderId="14" xfId="1" quotePrefix="1" applyNumberFormat="1" applyFont="1" applyBorder="1" applyAlignment="1">
      <alignment horizontal="right" vertical="center"/>
    </xf>
    <xf numFmtId="0" fontId="65" fillId="0" borderId="14" xfId="33" applyFont="1" applyBorder="1" applyAlignment="1">
      <alignment vertical="center"/>
    </xf>
    <xf numFmtId="171" fontId="32" fillId="0" borderId="9" xfId="33" applyNumberFormat="1" applyFont="1" applyBorder="1" applyAlignment="1" applyProtection="1">
      <alignment horizontal="right" vertical="center"/>
    </xf>
    <xf numFmtId="0" fontId="32" fillId="0" borderId="14" xfId="33" applyFont="1" applyBorder="1" applyAlignment="1">
      <alignment vertical="center"/>
    </xf>
    <xf numFmtId="0" fontId="65" fillId="0" borderId="13" xfId="33" applyFont="1" applyBorder="1" applyAlignment="1">
      <alignment vertical="center"/>
    </xf>
    <xf numFmtId="169" fontId="66" fillId="0" borderId="1" xfId="33" applyNumberFormat="1" applyFont="1" applyBorder="1" applyAlignment="1" applyProtection="1">
      <alignment horizontal="center" vertical="center" wrapText="1"/>
    </xf>
    <xf numFmtId="43" fontId="66" fillId="3" borderId="1" xfId="1" applyFont="1" applyFill="1" applyBorder="1" applyAlignment="1" applyProtection="1">
      <alignment horizontal="right" vertical="center"/>
    </xf>
    <xf numFmtId="43" fontId="67" fillId="0" borderId="1" xfId="1" applyFont="1" applyBorder="1" applyAlignment="1" applyProtection="1">
      <alignment horizontal="right" vertical="center"/>
    </xf>
    <xf numFmtId="0" fontId="65" fillId="0" borderId="10" xfId="33" applyFont="1" applyBorder="1" applyAlignment="1">
      <alignment vertical="center"/>
    </xf>
    <xf numFmtId="169" fontId="70" fillId="0" borderId="1" xfId="33" applyNumberFormat="1" applyFont="1" applyBorder="1" applyAlignment="1" applyProtection="1">
      <alignment horizontal="center" vertical="center" wrapText="1"/>
    </xf>
    <xf numFmtId="170" fontId="70" fillId="0" borderId="6" xfId="33" applyNumberFormat="1" applyFont="1" applyBorder="1" applyAlignment="1" applyProtection="1">
      <alignment horizontal="right" vertical="center"/>
    </xf>
    <xf numFmtId="43" fontId="70" fillId="3" borderId="1" xfId="1" applyFont="1" applyFill="1" applyBorder="1" applyAlignment="1" applyProtection="1">
      <alignment horizontal="right" vertical="center"/>
    </xf>
    <xf numFmtId="43" fontId="70" fillId="0" borderId="1" xfId="1" applyFont="1" applyBorder="1" applyAlignment="1" applyProtection="1">
      <alignment horizontal="right" vertical="center"/>
    </xf>
    <xf numFmtId="0" fontId="68" fillId="0" borderId="10" xfId="33" applyFont="1" applyBorder="1" applyAlignment="1">
      <alignment vertical="center"/>
    </xf>
    <xf numFmtId="170" fontId="69" fillId="0" borderId="9" xfId="33" applyNumberFormat="1" applyFont="1" applyBorder="1" applyAlignment="1" applyProtection="1">
      <alignment horizontal="right" vertical="center"/>
    </xf>
    <xf numFmtId="170" fontId="70" fillId="3" borderId="9" xfId="33" applyNumberFormat="1" applyFont="1" applyFill="1" applyBorder="1" applyAlignment="1" applyProtection="1">
      <alignment horizontal="right" vertical="center"/>
    </xf>
    <xf numFmtId="171" fontId="69" fillId="0" borderId="9" xfId="33" applyNumberFormat="1" applyFont="1" applyBorder="1" applyAlignment="1" applyProtection="1">
      <alignment horizontal="right" vertical="center"/>
    </xf>
    <xf numFmtId="0" fontId="21" fillId="0" borderId="0" xfId="33" applyFont="1" applyAlignment="1">
      <alignment vertical="center"/>
    </xf>
    <xf numFmtId="0" fontId="68" fillId="0" borderId="14" xfId="33" applyFont="1" applyBorder="1" applyAlignment="1">
      <alignment vertical="center"/>
    </xf>
    <xf numFmtId="0" fontId="69" fillId="0" borderId="14" xfId="33" applyFont="1" applyBorder="1" applyAlignment="1">
      <alignment vertical="center"/>
    </xf>
    <xf numFmtId="0" fontId="68" fillId="0" borderId="13" xfId="33" applyFont="1" applyBorder="1" applyAlignment="1">
      <alignment vertical="center"/>
    </xf>
    <xf numFmtId="167" fontId="70" fillId="3" borderId="9" xfId="1" applyNumberFormat="1" applyFont="1" applyFill="1" applyBorder="1" applyAlignment="1" applyProtection="1">
      <alignment horizontal="right" vertical="center"/>
    </xf>
    <xf numFmtId="167" fontId="70" fillId="3" borderId="1" xfId="1" applyNumberFormat="1" applyFont="1" applyFill="1" applyBorder="1" applyAlignment="1" applyProtection="1">
      <alignment horizontal="right" vertical="center"/>
    </xf>
    <xf numFmtId="167" fontId="69" fillId="0" borderId="1" xfId="1" applyNumberFormat="1" applyFont="1" applyBorder="1" applyAlignment="1" applyProtection="1">
      <alignment horizontal="right" vertical="center"/>
    </xf>
    <xf numFmtId="0" fontId="65" fillId="0" borderId="10" xfId="27" applyFont="1" applyBorder="1" applyAlignment="1">
      <alignment vertical="center"/>
    </xf>
    <xf numFmtId="170" fontId="32" fillId="0" borderId="9" xfId="27" applyNumberFormat="1" applyFont="1" applyFill="1" applyBorder="1" applyAlignment="1" applyProtection="1">
      <alignment horizontal="right" vertical="center"/>
    </xf>
    <xf numFmtId="170" fontId="31" fillId="3" borderId="9" xfId="27" applyNumberFormat="1" applyFont="1" applyFill="1" applyBorder="1" applyAlignment="1" applyProtection="1">
      <alignment horizontal="right" vertical="center"/>
    </xf>
    <xf numFmtId="2" fontId="32" fillId="0" borderId="9" xfId="27" applyNumberFormat="1" applyFont="1" applyBorder="1" applyAlignment="1" applyProtection="1">
      <alignment horizontal="right" vertical="center"/>
    </xf>
    <xf numFmtId="167" fontId="31" fillId="3" borderId="9" xfId="1" applyNumberFormat="1" applyFont="1" applyFill="1" applyBorder="1" applyAlignment="1" applyProtection="1">
      <alignment horizontal="right" vertical="center"/>
    </xf>
    <xf numFmtId="43" fontId="32" fillId="0" borderId="9" xfId="34" applyFont="1" applyBorder="1" applyAlignment="1" applyProtection="1">
      <alignment horizontal="right" vertical="center"/>
    </xf>
    <xf numFmtId="0" fontId="65" fillId="0" borderId="14" xfId="27" applyFont="1" applyBorder="1" applyAlignment="1">
      <alignment vertical="center"/>
    </xf>
    <xf numFmtId="43" fontId="32" fillId="0" borderId="9" xfId="34" applyFont="1" applyFill="1" applyBorder="1" applyAlignment="1" applyProtection="1">
      <alignment horizontal="right" vertical="center"/>
    </xf>
    <xf numFmtId="0" fontId="32" fillId="0" borderId="14" xfId="27" applyFont="1" applyBorder="1" applyAlignment="1">
      <alignment vertical="center"/>
    </xf>
    <xf numFmtId="2" fontId="32" fillId="0" borderId="9" xfId="27" applyNumberFormat="1" applyFont="1" applyFill="1" applyBorder="1" applyAlignment="1" applyProtection="1">
      <alignment horizontal="right" vertical="center"/>
    </xf>
    <xf numFmtId="0" fontId="65" fillId="0" borderId="13" xfId="27" applyFont="1" applyBorder="1" applyAlignment="1">
      <alignment vertical="center"/>
    </xf>
    <xf numFmtId="169" fontId="31" fillId="0" borderId="1" xfId="27" applyNumberFormat="1" applyFont="1" applyBorder="1" applyAlignment="1" applyProtection="1">
      <alignment horizontal="left" vertical="center"/>
    </xf>
    <xf numFmtId="170" fontId="31" fillId="0" borderId="6" xfId="27" applyNumberFormat="1" applyFont="1" applyBorder="1" applyAlignment="1" applyProtection="1">
      <alignment horizontal="right" vertical="center"/>
    </xf>
    <xf numFmtId="170" fontId="31" fillId="0" borderId="6" xfId="27" applyNumberFormat="1" applyFont="1" applyFill="1" applyBorder="1" applyAlignment="1" applyProtection="1">
      <alignment horizontal="right" vertical="center"/>
    </xf>
    <xf numFmtId="170" fontId="31" fillId="3" borderId="6" xfId="27" applyNumberFormat="1" applyFont="1" applyFill="1" applyBorder="1" applyAlignment="1" applyProtection="1">
      <alignment horizontal="right" vertical="center"/>
    </xf>
    <xf numFmtId="2" fontId="31" fillId="0" borderId="1" xfId="27" applyNumberFormat="1" applyFont="1" applyBorder="1" applyAlignment="1" applyProtection="1">
      <alignment horizontal="right" vertical="center"/>
    </xf>
    <xf numFmtId="43" fontId="31" fillId="0" borderId="1" xfId="34" applyFont="1" applyBorder="1" applyAlignment="1" applyProtection="1">
      <alignment horizontal="right" vertical="center"/>
    </xf>
    <xf numFmtId="0" fontId="32" fillId="0" borderId="10" xfId="27" applyFont="1" applyBorder="1" applyAlignment="1">
      <alignment vertical="center"/>
    </xf>
    <xf numFmtId="170" fontId="32" fillId="0" borderId="9" xfId="27" applyNumberFormat="1" applyFont="1" applyBorder="1" applyAlignment="1" applyProtection="1">
      <alignment horizontal="right" vertical="center"/>
    </xf>
    <xf numFmtId="171" fontId="32" fillId="0" borderId="9" xfId="27" applyNumberFormat="1" applyFont="1" applyBorder="1" applyAlignment="1" applyProtection="1">
      <alignment horizontal="right" vertical="center"/>
    </xf>
    <xf numFmtId="0" fontId="32" fillId="0" borderId="0" xfId="27" applyFont="1" applyAlignment="1">
      <alignment vertical="center"/>
    </xf>
    <xf numFmtId="171" fontId="32" fillId="0" borderId="9" xfId="27" applyNumberFormat="1" applyFont="1" applyFill="1" applyBorder="1" applyAlignment="1" applyProtection="1">
      <alignment horizontal="right" vertical="center"/>
    </xf>
    <xf numFmtId="0" fontId="32" fillId="0" borderId="0" xfId="27" applyFont="1" applyFill="1" applyAlignment="1">
      <alignment vertical="center"/>
    </xf>
    <xf numFmtId="181" fontId="32" fillId="0" borderId="9" xfId="27" applyNumberFormat="1" applyFont="1" applyBorder="1" applyAlignment="1" applyProtection="1">
      <alignment horizontal="right" vertical="center"/>
    </xf>
    <xf numFmtId="0" fontId="32" fillId="0" borderId="13" xfId="27" applyFont="1" applyBorder="1" applyAlignment="1">
      <alignment vertical="center"/>
    </xf>
    <xf numFmtId="171" fontId="31" fillId="0" borderId="6" xfId="27" applyNumberFormat="1" applyFont="1" applyBorder="1" applyAlignment="1" applyProtection="1">
      <alignment horizontal="right" vertical="center"/>
    </xf>
    <xf numFmtId="169" fontId="32" fillId="0" borderId="10" xfId="27" applyNumberFormat="1" applyFont="1" applyBorder="1" applyAlignment="1" applyProtection="1">
      <alignment horizontal="left" vertical="center"/>
    </xf>
    <xf numFmtId="169" fontId="32" fillId="0" borderId="14" xfId="27" applyNumberFormat="1" applyFont="1" applyBorder="1" applyAlignment="1" applyProtection="1">
      <alignment horizontal="left" vertical="center"/>
    </xf>
    <xf numFmtId="169" fontId="32" fillId="0" borderId="14" xfId="27" applyNumberFormat="1" applyFont="1" applyFill="1" applyBorder="1" applyAlignment="1" applyProtection="1">
      <alignment horizontal="left" vertical="center"/>
    </xf>
    <xf numFmtId="169" fontId="32" fillId="0" borderId="13" xfId="27" applyNumberFormat="1" applyFont="1" applyBorder="1" applyAlignment="1" applyProtection="1">
      <alignment horizontal="left" vertical="center"/>
    </xf>
    <xf numFmtId="170" fontId="31" fillId="3" borderId="1" xfId="27" applyNumberFormat="1" applyFont="1" applyFill="1" applyBorder="1" applyAlignment="1" applyProtection="1">
      <alignment horizontal="right" vertical="center"/>
    </xf>
    <xf numFmtId="171" fontId="31" fillId="0" borderId="1" xfId="27" applyNumberFormat="1" applyFont="1" applyBorder="1" applyAlignment="1" applyProtection="1">
      <alignment horizontal="right" vertical="center"/>
    </xf>
    <xf numFmtId="167" fontId="31" fillId="3" borderId="1" xfId="1" applyNumberFormat="1" applyFont="1" applyFill="1" applyBorder="1" applyAlignment="1" applyProtection="1">
      <alignment horizontal="right" vertical="center"/>
    </xf>
    <xf numFmtId="43" fontId="21" fillId="0" borderId="0" xfId="1" applyFont="1" applyAlignment="1">
      <alignment vertical="center"/>
    </xf>
    <xf numFmtId="169" fontId="69" fillId="0" borderId="1" xfId="33" applyNumberFormat="1" applyFont="1" applyBorder="1" applyAlignment="1" applyProtection="1">
      <alignment horizontal="center" vertical="center" wrapText="1"/>
    </xf>
    <xf numFmtId="170" fontId="29" fillId="3" borderId="1" xfId="34" applyNumberFormat="1" applyFont="1" applyFill="1" applyBorder="1" applyAlignment="1">
      <alignment vertical="center"/>
    </xf>
    <xf numFmtId="171" fontId="28" fillId="0" borderId="1" xfId="34" applyNumberFormat="1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9" fillId="0" borderId="1" xfId="35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 wrapText="1"/>
    </xf>
    <xf numFmtId="170" fontId="28" fillId="0" borderId="1" xfId="34" applyNumberFormat="1" applyFont="1" applyBorder="1" applyAlignment="1">
      <alignment horizontal="right" vertical="center"/>
    </xf>
    <xf numFmtId="49" fontId="59" fillId="0" borderId="0" xfId="5" applyNumberFormat="1" applyFont="1" applyFill="1" applyBorder="1" applyAlignment="1">
      <alignment horizontal="left" vertical="center"/>
    </xf>
    <xf numFmtId="0" fontId="59" fillId="0" borderId="3" xfId="5" applyFont="1" applyFill="1" applyBorder="1" applyAlignment="1">
      <alignment horizontal="left" vertical="center"/>
    </xf>
    <xf numFmtId="0" fontId="59" fillId="0" borderId="0" xfId="5" applyFont="1" applyFill="1" applyBorder="1" applyAlignment="1">
      <alignment vertical="center"/>
    </xf>
    <xf numFmtId="0" fontId="59" fillId="0" borderId="8" xfId="5" applyFont="1" applyFill="1" applyBorder="1" applyAlignment="1">
      <alignment horizontal="left" vertical="center"/>
    </xf>
    <xf numFmtId="0" fontId="53" fillId="0" borderId="8" xfId="27" applyFont="1" applyBorder="1" applyAlignment="1">
      <alignment vertical="center" wrapText="1"/>
    </xf>
    <xf numFmtId="0" fontId="59" fillId="0" borderId="8" xfId="27" applyFont="1" applyBorder="1" applyAlignment="1">
      <alignment vertical="center" wrapText="1"/>
    </xf>
    <xf numFmtId="0" fontId="59" fillId="0" borderId="11" xfId="27" applyFont="1" applyBorder="1" applyAlignment="1">
      <alignment vertical="center" wrapText="1"/>
    </xf>
    <xf numFmtId="188" fontId="59" fillId="0" borderId="0" xfId="5" applyNumberFormat="1" applyFont="1" applyFill="1" applyBorder="1" applyAlignment="1">
      <alignment vertical="center"/>
    </xf>
    <xf numFmtId="0" fontId="59" fillId="0" borderId="12" xfId="27" applyFont="1" applyBorder="1" applyAlignment="1">
      <alignment vertical="center"/>
    </xf>
    <xf numFmtId="0" fontId="37" fillId="0" borderId="3" xfId="27" applyFont="1" applyBorder="1" applyAlignment="1">
      <alignment vertical="center"/>
    </xf>
    <xf numFmtId="0" fontId="37" fillId="0" borderId="9" xfId="27" applyFont="1" applyBorder="1" applyAlignment="1">
      <alignment vertical="center"/>
    </xf>
    <xf numFmtId="0" fontId="34" fillId="0" borderId="8" xfId="27" applyFont="1" applyBorder="1" applyAlignment="1">
      <alignment vertical="center"/>
    </xf>
    <xf numFmtId="0" fontId="34" fillId="0" borderId="9" xfId="27" applyFont="1" applyBorder="1" applyAlignment="1">
      <alignment vertical="center"/>
    </xf>
    <xf numFmtId="0" fontId="37" fillId="0" borderId="8" xfId="27" applyFont="1" applyBorder="1" applyAlignment="1">
      <alignment vertical="center"/>
    </xf>
    <xf numFmtId="0" fontId="34" fillId="0" borderId="11" xfId="27" applyFont="1" applyBorder="1" applyAlignment="1">
      <alignment vertical="center"/>
    </xf>
    <xf numFmtId="0" fontId="34" fillId="0" borderId="12" xfId="27" applyFont="1" applyBorder="1" applyAlignment="1">
      <alignment vertical="center"/>
    </xf>
    <xf numFmtId="43" fontId="34" fillId="0" borderId="0" xfId="34" applyFont="1" applyAlignment="1">
      <alignment vertical="center"/>
    </xf>
    <xf numFmtId="0" fontId="34" fillId="0" borderId="0" xfId="27" applyFont="1" applyAlignment="1">
      <alignment vertical="center"/>
    </xf>
    <xf numFmtId="43" fontId="34" fillId="0" borderId="0" xfId="27" applyNumberFormat="1" applyFont="1" applyAlignment="1">
      <alignment vertical="center"/>
    </xf>
    <xf numFmtId="43" fontId="34" fillId="0" borderId="0" xfId="27" applyNumberFormat="1" applyFont="1" applyAlignment="1"/>
    <xf numFmtId="0" fontId="34" fillId="0" borderId="0" xfId="27" applyFont="1" applyAlignment="1"/>
    <xf numFmtId="0" fontId="73" fillId="0" borderId="3" xfId="27" applyFont="1" applyBorder="1" applyAlignment="1">
      <alignment vertical="center"/>
    </xf>
    <xf numFmtId="0" fontId="73" fillId="0" borderId="9" xfId="27" applyFont="1" applyBorder="1" applyAlignment="1">
      <alignment vertical="center"/>
    </xf>
    <xf numFmtId="0" fontId="75" fillId="0" borderId="0" xfId="27" applyFont="1" applyAlignment="1"/>
    <xf numFmtId="0" fontId="74" fillId="0" borderId="8" xfId="27" applyFont="1" applyBorder="1" applyAlignment="1">
      <alignment vertical="center"/>
    </xf>
    <xf numFmtId="0" fontId="74" fillId="0" borderId="9" xfId="27" applyFont="1" applyBorder="1" applyAlignment="1">
      <alignment vertical="center"/>
    </xf>
    <xf numFmtId="0" fontId="75" fillId="0" borderId="0" xfId="27" applyFont="1" applyAlignment="1">
      <alignment vertical="center"/>
    </xf>
    <xf numFmtId="0" fontId="73" fillId="0" borderId="8" xfId="27" applyFont="1" applyBorder="1" applyAlignment="1">
      <alignment vertical="center"/>
    </xf>
    <xf numFmtId="0" fontId="74" fillId="0" borderId="11" xfId="27" applyFont="1" applyBorder="1" applyAlignment="1">
      <alignment vertical="center"/>
    </xf>
    <xf numFmtId="0" fontId="74" fillId="0" borderId="12" xfId="27" applyFont="1" applyBorder="1" applyAlignment="1">
      <alignment vertical="center"/>
    </xf>
    <xf numFmtId="43" fontId="76" fillId="0" borderId="10" xfId="1" applyFont="1" applyBorder="1" applyAlignment="1">
      <alignment vertical="center"/>
    </xf>
    <xf numFmtId="0" fontId="78" fillId="0" borderId="0" xfId="2" applyFont="1" applyFill="1" applyAlignment="1">
      <alignment vertical="top"/>
    </xf>
    <xf numFmtId="0" fontId="78" fillId="0" borderId="0" xfId="2" applyFont="1" applyFill="1" applyBorder="1" applyAlignment="1">
      <alignment vertical="top"/>
    </xf>
    <xf numFmtId="0" fontId="49" fillId="0" borderId="1" xfId="6" applyFont="1" applyFill="1" applyBorder="1" applyAlignment="1" applyProtection="1">
      <alignment vertical="center" wrapText="1"/>
    </xf>
    <xf numFmtId="40" fontId="40" fillId="0" borderId="10" xfId="1" applyNumberFormat="1" applyFont="1" applyFill="1" applyBorder="1" applyAlignment="1">
      <alignment horizontal="left" vertical="center" wrapText="1"/>
    </xf>
    <xf numFmtId="40" fontId="40" fillId="0" borderId="1" xfId="1" applyNumberFormat="1" applyFont="1" applyFill="1" applyBorder="1" applyAlignment="1">
      <alignment horizontal="left" vertical="center"/>
    </xf>
    <xf numFmtId="40" fontId="40" fillId="0" borderId="14" xfId="1" applyNumberFormat="1" applyFont="1" applyFill="1" applyBorder="1" applyAlignment="1">
      <alignment horizontal="left" vertical="center"/>
    </xf>
    <xf numFmtId="40" fontId="40" fillId="0" borderId="13" xfId="1" applyNumberFormat="1" applyFont="1" applyFill="1" applyBorder="1" applyAlignment="1">
      <alignment horizontal="left" vertical="center"/>
    </xf>
    <xf numFmtId="40" fontId="40" fillId="0" borderId="10" xfId="1" applyNumberFormat="1" applyFont="1" applyFill="1" applyBorder="1" applyAlignment="1">
      <alignment horizontal="left" vertical="center"/>
    </xf>
    <xf numFmtId="40" fontId="40" fillId="0" borderId="1" xfId="1" applyNumberFormat="1" applyFont="1" applyFill="1" applyBorder="1" applyAlignment="1">
      <alignment horizontal="left" vertical="center" wrapText="1"/>
    </xf>
    <xf numFmtId="40" fontId="40" fillId="0" borderId="15" xfId="1" applyNumberFormat="1" applyFont="1" applyFill="1" applyBorder="1" applyAlignment="1">
      <alignment horizontal="left" vertical="center"/>
    </xf>
    <xf numFmtId="0" fontId="39" fillId="0" borderId="10" xfId="5" applyFont="1" applyFill="1" applyBorder="1" applyAlignment="1">
      <alignment horizontal="left" vertical="center"/>
    </xf>
    <xf numFmtId="0" fontId="40" fillId="0" borderId="14" xfId="5" applyFont="1" applyFill="1" applyBorder="1" applyAlignment="1">
      <alignment horizontal="left" vertical="center"/>
    </xf>
    <xf numFmtId="0" fontId="39" fillId="0" borderId="14" xfId="5" applyFont="1" applyFill="1" applyBorder="1" applyAlignment="1">
      <alignment horizontal="left" vertical="center"/>
    </xf>
    <xf numFmtId="0" fontId="40" fillId="0" borderId="14" xfId="5" applyFont="1" applyFill="1" applyBorder="1" applyAlignment="1">
      <alignment horizontal="left" vertical="center" wrapText="1"/>
    </xf>
    <xf numFmtId="0" fontId="31" fillId="0" borderId="0" xfId="28" quotePrefix="1" applyFont="1" applyAlignment="1" applyProtection="1">
      <alignment horizontal="left" vertical="center"/>
    </xf>
    <xf numFmtId="0" fontId="35" fillId="0" borderId="9" xfId="27" applyFont="1" applyBorder="1" applyAlignment="1">
      <alignment vertical="center" wrapText="1"/>
    </xf>
    <xf numFmtId="0" fontId="33" fillId="0" borderId="9" xfId="27" applyFont="1" applyBorder="1" applyAlignment="1">
      <alignment horizontal="left" vertical="center" wrapText="1"/>
    </xf>
    <xf numFmtId="0" fontId="35" fillId="0" borderId="0" xfId="28" quotePrefix="1" applyFont="1" applyBorder="1" applyAlignment="1">
      <alignment horizontal="left" vertical="center" wrapText="1"/>
    </xf>
    <xf numFmtId="0" fontId="35" fillId="0" borderId="9" xfId="28" quotePrefix="1" applyFont="1" applyBorder="1" applyAlignment="1">
      <alignment horizontal="left" vertical="center" wrapText="1"/>
    </xf>
    <xf numFmtId="0" fontId="50" fillId="0" borderId="9" xfId="5" applyFont="1" applyFill="1" applyBorder="1" applyAlignment="1" applyProtection="1">
      <alignment vertical="center"/>
    </xf>
    <xf numFmtId="1" fontId="49" fillId="0" borderId="0" xfId="4" applyFont="1" applyFill="1" applyAlignment="1">
      <alignment vertical="center"/>
    </xf>
    <xf numFmtId="0" fontId="49" fillId="0" borderId="9" xfId="3" applyFont="1" applyFill="1" applyBorder="1" applyAlignment="1" applyProtection="1">
      <alignment horizontal="center" vertical="center"/>
    </xf>
    <xf numFmtId="0" fontId="49" fillId="0" borderId="9" xfId="3" applyFont="1" applyFill="1" applyBorder="1" applyAlignment="1">
      <alignment horizontal="center" vertical="center"/>
    </xf>
    <xf numFmtId="0" fontId="50" fillId="0" borderId="9" xfId="3" applyFont="1" applyFill="1" applyBorder="1" applyAlignment="1" applyProtection="1">
      <alignment horizontal="center" vertical="center"/>
    </xf>
    <xf numFmtId="0" fontId="49" fillId="0" borderId="9" xfId="7" applyFont="1" applyFill="1" applyBorder="1" applyAlignment="1" applyProtection="1">
      <alignment horizontal="center" vertical="center"/>
    </xf>
    <xf numFmtId="0" fontId="49" fillId="0" borderId="9" xfId="5" applyFont="1" applyFill="1" applyBorder="1" applyAlignment="1" applyProtection="1">
      <alignment horizontal="center" vertical="center"/>
    </xf>
    <xf numFmtId="0" fontId="49" fillId="0" borderId="9" xfId="5" applyFont="1" applyFill="1" applyBorder="1" applyAlignment="1" applyProtection="1">
      <alignment vertical="center"/>
    </xf>
    <xf numFmtId="0" fontId="49" fillId="0" borderId="9" xfId="6" applyFont="1" applyFill="1" applyBorder="1" applyAlignment="1" applyProtection="1">
      <alignment vertical="center" wrapText="1"/>
    </xf>
    <xf numFmtId="0" fontId="49" fillId="0" borderId="9" xfId="3" quotePrefix="1" applyFont="1" applyFill="1" applyBorder="1" applyAlignment="1" applyProtection="1">
      <alignment horizontal="center" vertical="center"/>
    </xf>
    <xf numFmtId="0" fontId="50" fillId="0" borderId="9" xfId="3" quotePrefix="1" applyFont="1" applyFill="1" applyBorder="1" applyAlignment="1" applyProtection="1">
      <alignment horizontal="center" vertical="center"/>
    </xf>
    <xf numFmtId="0" fontId="50" fillId="0" borderId="0" xfId="3" applyFont="1" applyFill="1" applyAlignment="1">
      <alignment vertical="center"/>
    </xf>
    <xf numFmtId="0" fontId="49" fillId="0" borderId="12" xfId="3" quotePrefix="1" applyFont="1" applyFill="1" applyBorder="1" applyAlignment="1" applyProtection="1">
      <alignment horizontal="center" vertical="center"/>
    </xf>
    <xf numFmtId="0" fontId="49" fillId="0" borderId="0" xfId="3" applyFont="1" applyFill="1" applyBorder="1" applyAlignment="1">
      <alignment horizontal="left" vertical="center"/>
    </xf>
    <xf numFmtId="0" fontId="60" fillId="0" borderId="8" xfId="5" applyFont="1" applyFill="1" applyBorder="1" applyAlignment="1" applyProtection="1">
      <alignment horizontal="left" vertical="center"/>
    </xf>
    <xf numFmtId="0" fontId="78" fillId="0" borderId="8" xfId="5" applyFont="1" applyFill="1" applyBorder="1" applyAlignment="1" applyProtection="1">
      <alignment horizontal="left" vertical="center" wrapText="1"/>
    </xf>
    <xf numFmtId="0" fontId="78" fillId="0" borderId="8" xfId="6" applyFont="1" applyFill="1" applyBorder="1" applyAlignment="1" applyProtection="1">
      <alignment horizontal="left" vertical="center"/>
    </xf>
    <xf numFmtId="0" fontId="78" fillId="0" borderId="8" xfId="5" applyFont="1" applyFill="1" applyBorder="1" applyAlignment="1" applyProtection="1">
      <alignment horizontal="left" vertical="center"/>
    </xf>
    <xf numFmtId="0" fontId="78" fillId="0" borderId="8" xfId="6" applyFont="1" applyFill="1" applyBorder="1" applyAlignment="1" applyProtection="1">
      <alignment horizontal="left" vertical="center" wrapText="1"/>
    </xf>
    <xf numFmtId="0" fontId="78" fillId="0" borderId="8" xfId="8" applyFont="1" applyFill="1" applyBorder="1" applyAlignment="1">
      <alignment horizontal="left" vertical="center"/>
    </xf>
    <xf numFmtId="0" fontId="79" fillId="0" borderId="8" xfId="8" applyFont="1" applyFill="1" applyBorder="1" applyAlignment="1">
      <alignment horizontal="left" vertical="center"/>
    </xf>
    <xf numFmtId="0" fontId="78" fillId="0" borderId="8" xfId="8" quotePrefix="1" applyFont="1" applyFill="1" applyBorder="1" applyAlignment="1">
      <alignment horizontal="left" vertical="center"/>
    </xf>
    <xf numFmtId="0" fontId="78" fillId="0" borderId="11" xfId="8" quotePrefix="1" applyFont="1" applyFill="1" applyBorder="1" applyAlignment="1">
      <alignment horizontal="left" vertical="center"/>
    </xf>
    <xf numFmtId="0" fontId="78" fillId="0" borderId="0" xfId="3" applyFont="1" applyFill="1" applyBorder="1" applyAlignment="1">
      <alignment horizontal="left" vertical="center"/>
    </xf>
    <xf numFmtId="0" fontId="78" fillId="0" borderId="11" xfId="6" applyFont="1" applyFill="1" applyBorder="1" applyAlignment="1" applyProtection="1">
      <alignment horizontal="left" vertical="center"/>
    </xf>
    <xf numFmtId="0" fontId="39" fillId="0" borderId="1" xfId="5" applyFont="1" applyFill="1" applyBorder="1" applyAlignment="1">
      <alignment horizontal="left" vertical="center"/>
    </xf>
    <xf numFmtId="0" fontId="47" fillId="0" borderId="1" xfId="5" applyFont="1" applyFill="1" applyBorder="1" applyAlignment="1">
      <alignment horizontal="left" vertical="center"/>
    </xf>
    <xf numFmtId="194" fontId="33" fillId="0" borderId="14" xfId="1" applyNumberFormat="1" applyFont="1" applyBorder="1"/>
    <xf numFmtId="43" fontId="33" fillId="0" borderId="4" xfId="1" applyFont="1" applyBorder="1"/>
    <xf numFmtId="43" fontId="33" fillId="0" borderId="9" xfId="1" applyFont="1" applyBorder="1"/>
    <xf numFmtId="43" fontId="35" fillId="3" borderId="10" xfId="1" applyFont="1" applyFill="1" applyBorder="1" applyAlignment="1">
      <alignment vertical="center"/>
    </xf>
    <xf numFmtId="43" fontId="35" fillId="3" borderId="14" xfId="1" applyFont="1" applyFill="1" applyBorder="1" applyAlignment="1">
      <alignment vertical="center"/>
    </xf>
    <xf numFmtId="0" fontId="53" fillId="0" borderId="3" xfId="27" applyFont="1" applyBorder="1" applyAlignment="1">
      <alignment vertical="center"/>
    </xf>
    <xf numFmtId="0" fontId="59" fillId="0" borderId="8" xfId="27" applyFont="1" applyBorder="1" applyAlignment="1">
      <alignment vertical="center"/>
    </xf>
    <xf numFmtId="0" fontId="53" fillId="0" borderId="8" xfId="27" applyFont="1" applyBorder="1" applyAlignment="1">
      <alignment vertical="center"/>
    </xf>
    <xf numFmtId="0" fontId="53" fillId="0" borderId="8" xfId="27" applyFont="1" applyBorder="1" applyAlignment="1">
      <alignment horizontal="left" vertical="center" wrapText="1"/>
    </xf>
    <xf numFmtId="0" fontId="59" fillId="0" borderId="11" xfId="27" applyFont="1" applyBorder="1" applyAlignment="1">
      <alignment vertical="center"/>
    </xf>
    <xf numFmtId="170" fontId="29" fillId="0" borderId="0" xfId="0" applyNumberFormat="1" applyFont="1" applyBorder="1" applyAlignment="1" applyProtection="1">
      <alignment horizontal="right" vertical="center"/>
    </xf>
    <xf numFmtId="170" fontId="28" fillId="0" borderId="0" xfId="34" applyNumberFormat="1" applyFont="1" applyBorder="1" applyAlignment="1">
      <alignment horizontal="right" vertical="center"/>
    </xf>
    <xf numFmtId="0" fontId="71" fillId="0" borderId="0" xfId="33" quotePrefix="1" applyFont="1"/>
    <xf numFmtId="0" fontId="80" fillId="0" borderId="0" xfId="33" applyFont="1"/>
    <xf numFmtId="0" fontId="33" fillId="0" borderId="0" xfId="27" applyFont="1" applyBorder="1" applyAlignment="1">
      <alignment horizontal="left" vertical="center"/>
    </xf>
    <xf numFmtId="0" fontId="33" fillId="0" borderId="0" xfId="27" applyFont="1" applyBorder="1" applyAlignment="1">
      <alignment horizontal="left" vertical="center" wrapText="1"/>
    </xf>
    <xf numFmtId="167" fontId="33" fillId="0" borderId="0" xfId="34" applyNumberFormat="1" applyFont="1" applyBorder="1" applyAlignment="1">
      <alignment vertical="center"/>
    </xf>
    <xf numFmtId="43" fontId="33" fillId="0" borderId="0" xfId="34" applyNumberFormat="1" applyFont="1" applyBorder="1" applyAlignment="1">
      <alignment horizontal="center" vertical="center"/>
    </xf>
    <xf numFmtId="172" fontId="33" fillId="0" borderId="0" xfId="34" applyNumberFormat="1" applyFont="1" applyBorder="1" applyAlignment="1">
      <alignment horizontal="center" vertical="center"/>
    </xf>
    <xf numFmtId="171" fontId="33" fillId="0" borderId="0" xfId="34" applyNumberFormat="1" applyFont="1" applyBorder="1" applyAlignment="1">
      <alignment horizontal="center" vertical="center"/>
    </xf>
    <xf numFmtId="0" fontId="33" fillId="0" borderId="0" xfId="27" applyFont="1" applyBorder="1" applyAlignment="1">
      <alignment vertical="center"/>
    </xf>
    <xf numFmtId="169" fontId="52" fillId="0" borderId="0" xfId="27" applyNumberFormat="1" applyFont="1" applyFill="1" applyBorder="1" applyAlignment="1" applyProtection="1">
      <alignment horizontal="left" vertical="center"/>
    </xf>
    <xf numFmtId="0" fontId="33" fillId="0" borderId="0" xfId="27" quotePrefix="1" applyFont="1" applyBorder="1" applyAlignment="1">
      <alignment horizontal="left" vertical="center"/>
    </xf>
    <xf numFmtId="167" fontId="59" fillId="0" borderId="0" xfId="1" applyNumberFormat="1" applyFont="1" applyBorder="1" applyAlignment="1"/>
    <xf numFmtId="43" fontId="59" fillId="0" borderId="0" xfId="1" applyFont="1" applyBorder="1" applyAlignment="1"/>
    <xf numFmtId="0" fontId="59" fillId="0" borderId="0" xfId="27" applyFont="1" applyAlignment="1"/>
    <xf numFmtId="4" fontId="59" fillId="0" borderId="0" xfId="27" applyNumberFormat="1" applyFont="1" applyBorder="1" applyAlignment="1">
      <alignment horizontal="right"/>
    </xf>
    <xf numFmtId="0" fontId="81" fillId="0" borderId="0" xfId="28" quotePrefix="1" applyFont="1" applyAlignment="1" applyProtection="1">
      <alignment horizontal="center" vertical="center"/>
    </xf>
    <xf numFmtId="0" fontId="82" fillId="0" borderId="0" xfId="33" applyFont="1" applyAlignment="1">
      <alignment vertical="center"/>
    </xf>
    <xf numFmtId="0" fontId="35" fillId="0" borderId="1" xfId="27" applyFont="1" applyBorder="1" applyAlignment="1">
      <alignment horizontal="center" vertical="center" wrapText="1"/>
    </xf>
    <xf numFmtId="0" fontId="32" fillId="0" borderId="0" xfId="28" applyFont="1" applyAlignment="1">
      <alignment horizontal="centerContinuous" vertical="center"/>
    </xf>
    <xf numFmtId="0" fontId="32" fillId="0" borderId="0" xfId="28" applyFont="1" applyAlignment="1">
      <alignment vertical="center"/>
    </xf>
    <xf numFmtId="0" fontId="32" fillId="0" borderId="0" xfId="28" applyFont="1" applyAlignment="1" applyProtection="1">
      <alignment horizontal="left" vertical="center"/>
    </xf>
    <xf numFmtId="0" fontId="35" fillId="0" borderId="0" xfId="28" applyFont="1" applyBorder="1" applyAlignment="1">
      <alignment vertical="center" wrapText="1"/>
    </xf>
    <xf numFmtId="167" fontId="35" fillId="0" borderId="14" xfId="30" applyNumberFormat="1" applyFont="1" applyBorder="1" applyAlignment="1" applyProtection="1">
      <alignment horizontal="right" vertical="center"/>
    </xf>
    <xf numFmtId="167" fontId="33" fillId="0" borderId="14" xfId="30" applyNumberFormat="1" applyFont="1" applyBorder="1" applyAlignment="1" applyProtection="1">
      <alignment horizontal="right" vertical="center"/>
    </xf>
    <xf numFmtId="167" fontId="33" fillId="0" borderId="0" xfId="30" applyNumberFormat="1" applyFont="1" applyBorder="1" applyAlignment="1">
      <alignment horizontal="right" vertical="center"/>
    </xf>
    <xf numFmtId="167" fontId="35" fillId="0" borderId="14" xfId="30" quotePrefix="1" applyNumberFormat="1" applyFont="1" applyBorder="1" applyAlignment="1" applyProtection="1">
      <alignment horizontal="right" vertical="center"/>
    </xf>
    <xf numFmtId="167" fontId="33" fillId="0" borderId="13" xfId="30" applyNumberFormat="1" applyFont="1" applyBorder="1" applyAlignment="1" applyProtection="1">
      <alignment horizontal="right" vertical="center"/>
    </xf>
    <xf numFmtId="167" fontId="35" fillId="0" borderId="13" xfId="30" quotePrefix="1" applyNumberFormat="1" applyFont="1" applyBorder="1" applyAlignment="1" applyProtection="1">
      <alignment horizontal="right" vertical="center"/>
    </xf>
    <xf numFmtId="43" fontId="33" fillId="0" borderId="0" xfId="1" applyFont="1" applyAlignment="1">
      <alignment vertical="center"/>
    </xf>
    <xf numFmtId="164" fontId="33" fillId="0" borderId="0" xfId="27" applyNumberFormat="1" applyFont="1" applyAlignment="1">
      <alignment vertical="center"/>
    </xf>
    <xf numFmtId="167" fontId="35" fillId="0" borderId="14" xfId="30" applyNumberFormat="1" applyFont="1" applyBorder="1" applyAlignment="1">
      <alignment vertical="center"/>
    </xf>
    <xf numFmtId="167" fontId="33" fillId="0" borderId="14" xfId="30" applyNumberFormat="1" applyFont="1" applyBorder="1" applyAlignment="1">
      <alignment vertical="center"/>
    </xf>
    <xf numFmtId="167" fontId="33" fillId="0" borderId="0" xfId="30" applyNumberFormat="1" applyFont="1" applyBorder="1" applyAlignment="1" applyProtection="1">
      <alignment horizontal="right" vertical="center"/>
    </xf>
    <xf numFmtId="3" fontId="33" fillId="0" borderId="0" xfId="27" applyNumberFormat="1" applyFont="1" applyAlignment="1">
      <alignment vertical="center"/>
    </xf>
    <xf numFmtId="167" fontId="33" fillId="0" borderId="13" xfId="30" applyNumberFormat="1" applyFont="1" applyBorder="1" applyAlignment="1">
      <alignment vertical="center"/>
    </xf>
    <xf numFmtId="167" fontId="33" fillId="0" borderId="2" xfId="30" applyNumberFormat="1" applyFont="1" applyBorder="1" applyAlignment="1">
      <alignment horizontal="right" vertical="center"/>
    </xf>
    <xf numFmtId="167" fontId="33" fillId="0" borderId="0" xfId="30" applyNumberFormat="1" applyFont="1" applyBorder="1" applyAlignment="1">
      <alignment vertical="center"/>
    </xf>
    <xf numFmtId="43" fontId="33" fillId="0" borderId="14" xfId="1" applyNumberFormat="1" applyFont="1" applyBorder="1" applyAlignment="1">
      <alignment vertical="center"/>
    </xf>
    <xf numFmtId="43" fontId="33" fillId="0" borderId="0" xfId="1" applyNumberFormat="1" applyFont="1" applyBorder="1" applyAlignment="1">
      <alignment vertical="center"/>
    </xf>
    <xf numFmtId="167" fontId="33" fillId="0" borderId="0" xfId="30" applyNumberFormat="1" applyFont="1" applyBorder="1" applyAlignment="1" applyProtection="1">
      <alignment horizontal="left" vertical="center"/>
    </xf>
    <xf numFmtId="167" fontId="35" fillId="0" borderId="0" xfId="30" applyNumberFormat="1" applyFont="1" applyBorder="1" applyAlignment="1" applyProtection="1">
      <alignment horizontal="left" vertical="center"/>
    </xf>
    <xf numFmtId="167" fontId="35" fillId="0" borderId="13" xfId="30" applyNumberFormat="1" applyFont="1" applyBorder="1" applyAlignment="1">
      <alignment vertical="center"/>
    </xf>
    <xf numFmtId="167" fontId="35" fillId="0" borderId="2" xfId="30" applyNumberFormat="1" applyFont="1" applyBorder="1" applyAlignment="1" applyProtection="1">
      <alignment horizontal="left" vertical="center"/>
    </xf>
    <xf numFmtId="0" fontId="33" fillId="0" borderId="0" xfId="28" applyFont="1" applyBorder="1" applyAlignment="1">
      <alignment vertical="center" wrapText="1"/>
    </xf>
    <xf numFmtId="0" fontId="33" fillId="0" borderId="0" xfId="28" applyFont="1" applyBorder="1" applyAlignment="1">
      <alignment horizontal="left" vertical="center" wrapText="1"/>
    </xf>
    <xf numFmtId="0" fontId="33" fillId="0" borderId="2" xfId="28" applyFont="1" applyBorder="1" applyAlignment="1">
      <alignment horizontal="left" vertical="center" wrapText="1"/>
    </xf>
    <xf numFmtId="0" fontId="35" fillId="0" borderId="0" xfId="28" applyFont="1" applyBorder="1" applyAlignment="1">
      <alignment horizontal="left" vertical="center" wrapText="1"/>
    </xf>
    <xf numFmtId="0" fontId="35" fillId="0" borderId="0" xfId="28" applyFont="1" applyBorder="1" applyAlignment="1" applyProtection="1">
      <alignment horizontal="left" vertical="center" wrapText="1"/>
    </xf>
    <xf numFmtId="0" fontId="33" fillId="0" borderId="0" xfId="28" applyFont="1" applyBorder="1" applyAlignment="1" applyProtection="1">
      <alignment horizontal="left" vertical="center" wrapText="1"/>
    </xf>
    <xf numFmtId="0" fontId="33" fillId="0" borderId="2" xfId="28" applyFont="1" applyBorder="1" applyAlignment="1">
      <alignment vertical="center" wrapText="1"/>
    </xf>
    <xf numFmtId="0" fontId="35" fillId="0" borderId="9" xfId="28" applyFont="1" applyBorder="1" applyAlignment="1">
      <alignment vertical="center" wrapText="1"/>
    </xf>
    <xf numFmtId="168" fontId="35" fillId="0" borderId="9" xfId="28" applyNumberFormat="1" applyFont="1" applyBorder="1" applyAlignment="1">
      <alignment horizontal="left" vertical="center" wrapText="1"/>
    </xf>
    <xf numFmtId="0" fontId="35" fillId="0" borderId="2" xfId="28" applyFont="1" applyBorder="1" applyAlignment="1" applyProtection="1">
      <alignment horizontal="left" vertical="center" wrapText="1"/>
    </xf>
    <xf numFmtId="0" fontId="33" fillId="0" borderId="14" xfId="28" quotePrefix="1" applyFont="1" applyBorder="1" applyAlignment="1">
      <alignment horizontal="center" vertical="center"/>
    </xf>
    <xf numFmtId="0" fontId="33" fillId="0" borderId="0" xfId="28" quotePrefix="1" applyFont="1" applyBorder="1" applyAlignment="1">
      <alignment vertical="center" wrapText="1"/>
    </xf>
    <xf numFmtId="167" fontId="33" fillId="0" borderId="14" xfId="30" applyNumberFormat="1" applyFont="1" applyBorder="1" applyAlignment="1">
      <alignment horizontal="right" vertical="center"/>
    </xf>
    <xf numFmtId="0" fontId="33" fillId="0" borderId="0" xfId="28" quotePrefix="1" applyFont="1" applyBorder="1" applyAlignment="1">
      <alignment horizontal="left" vertical="center" wrapText="1"/>
    </xf>
    <xf numFmtId="167" fontId="33" fillId="0" borderId="14" xfId="30" applyNumberFormat="1" applyFont="1" applyBorder="1" applyAlignment="1" applyProtection="1">
      <alignment vertical="center"/>
    </xf>
    <xf numFmtId="167" fontId="33" fillId="0" borderId="0" xfId="30" quotePrefix="1" applyNumberFormat="1" applyFont="1" applyBorder="1" applyAlignment="1">
      <alignment vertical="center"/>
    </xf>
    <xf numFmtId="167" fontId="33" fillId="0" borderId="9" xfId="30" applyNumberFormat="1" applyFont="1" applyBorder="1" applyAlignment="1">
      <alignment horizontal="right" vertical="center"/>
    </xf>
    <xf numFmtId="0" fontId="33" fillId="0" borderId="2" xfId="28" quotePrefix="1" applyFont="1" applyBorder="1" applyAlignment="1">
      <alignment horizontal="left" vertical="center" wrapText="1"/>
    </xf>
    <xf numFmtId="0" fontId="35" fillId="3" borderId="1" xfId="27" applyFont="1" applyFill="1" applyBorder="1" applyAlignment="1">
      <alignment horizontal="center" vertical="center"/>
    </xf>
    <xf numFmtId="0" fontId="35" fillId="3" borderId="1" xfId="27" applyFont="1" applyFill="1" applyBorder="1" applyAlignment="1">
      <alignment horizontal="center" vertical="center" wrapText="1"/>
    </xf>
    <xf numFmtId="0" fontId="33" fillId="0" borderId="0" xfId="28" quotePrefix="1" applyFont="1" applyBorder="1" applyAlignment="1" applyProtection="1">
      <alignment horizontal="left" vertical="center" wrapText="1"/>
    </xf>
    <xf numFmtId="167" fontId="33" fillId="0" borderId="13" xfId="30" applyNumberFormat="1" applyFont="1" applyBorder="1" applyAlignment="1">
      <alignment horizontal="right" vertical="center"/>
    </xf>
    <xf numFmtId="167" fontId="33" fillId="0" borderId="14" xfId="30" quotePrefix="1" applyNumberFormat="1" applyFont="1" applyBorder="1" applyAlignment="1" applyProtection="1">
      <alignment horizontal="right" vertical="center"/>
    </xf>
    <xf numFmtId="0" fontId="33" fillId="0" borderId="13" xfId="28" quotePrefix="1" applyFont="1" applyBorder="1" applyAlignment="1">
      <alignment horizontal="center" vertical="center"/>
    </xf>
    <xf numFmtId="0" fontId="35" fillId="3" borderId="7" xfId="27" applyFont="1" applyFill="1" applyBorder="1" applyAlignment="1">
      <alignment horizontal="center" vertical="center" wrapText="1"/>
    </xf>
    <xf numFmtId="167" fontId="33" fillId="0" borderId="14" xfId="30" quotePrefix="1" applyNumberFormat="1" applyFont="1" applyBorder="1" applyAlignment="1">
      <alignment vertical="center"/>
    </xf>
    <xf numFmtId="0" fontId="33" fillId="0" borderId="10" xfId="28" quotePrefix="1" applyFont="1" applyBorder="1" applyAlignment="1">
      <alignment horizontal="center" vertical="center"/>
    </xf>
    <xf numFmtId="0" fontId="33" fillId="0" borderId="16" xfId="28" applyFont="1" applyBorder="1" applyAlignment="1">
      <alignment vertical="center" wrapText="1"/>
    </xf>
    <xf numFmtId="167" fontId="33" fillId="0" borderId="10" xfId="30" applyNumberFormat="1" applyFont="1" applyBorder="1" applyAlignment="1" applyProtection="1">
      <alignment vertical="center"/>
    </xf>
    <xf numFmtId="0" fontId="33" fillId="0" borderId="0" xfId="37" applyNumberFormat="1" applyFont="1" applyFill="1" applyBorder="1" applyAlignment="1" applyProtection="1">
      <alignment horizontal="center" vertical="center"/>
    </xf>
    <xf numFmtId="0" fontId="35" fillId="3" borderId="1" xfId="37" applyNumberFormat="1" applyFont="1" applyFill="1" applyBorder="1" applyAlignment="1" applyProtection="1">
      <alignment horizontal="center" vertical="center"/>
    </xf>
    <xf numFmtId="0" fontId="33" fillId="0" borderId="2" xfId="28" quotePrefix="1" applyFont="1" applyBorder="1" applyAlignment="1" applyProtection="1">
      <alignment horizontal="left" vertical="center" wrapText="1"/>
    </xf>
    <xf numFmtId="0" fontId="49" fillId="0" borderId="12" xfId="3" applyFont="1" applyFill="1" applyBorder="1" applyAlignment="1" applyProtection="1">
      <alignment horizontal="center" vertical="center"/>
    </xf>
    <xf numFmtId="0" fontId="35" fillId="0" borderId="10" xfId="27" applyFont="1" applyBorder="1" applyAlignment="1">
      <alignment horizontal="center" vertical="center" wrapText="1"/>
    </xf>
    <xf numFmtId="0" fontId="35" fillId="0" borderId="13" xfId="27" applyFont="1" applyBorder="1" applyAlignment="1">
      <alignment horizontal="center" vertical="center" wrapText="1"/>
    </xf>
    <xf numFmtId="0" fontId="53" fillId="0" borderId="7" xfId="28" quotePrefix="1" applyFont="1" applyBorder="1" applyAlignment="1">
      <alignment horizontal="left" vertical="center"/>
    </xf>
    <xf numFmtId="0" fontId="53" fillId="0" borderId="5" xfId="28" applyFont="1" applyBorder="1" applyAlignment="1">
      <alignment vertical="center"/>
    </xf>
    <xf numFmtId="0" fontId="53" fillId="0" borderId="6" xfId="28" applyFont="1" applyBorder="1" applyAlignment="1">
      <alignment vertical="center"/>
    </xf>
    <xf numFmtId="0" fontId="53" fillId="0" borderId="5" xfId="28" quotePrefix="1" applyFont="1" applyBorder="1" applyAlignment="1">
      <alignment horizontal="left" vertical="center"/>
    </xf>
    <xf numFmtId="0" fontId="28" fillId="0" borderId="0" xfId="27" applyFont="1" applyFill="1" applyAlignment="1">
      <alignment vertical="center"/>
    </xf>
    <xf numFmtId="169" fontId="28" fillId="0" borderId="0" xfId="27" quotePrefix="1" applyNumberFormat="1" applyFont="1" applyAlignment="1" applyProtection="1">
      <alignment horizontal="left" vertical="center"/>
    </xf>
    <xf numFmtId="167" fontId="33" fillId="0" borderId="9" xfId="1" applyNumberFormat="1" applyFont="1" applyBorder="1"/>
    <xf numFmtId="43" fontId="33" fillId="0" borderId="9" xfId="1" applyFont="1" applyBorder="1" applyAlignment="1">
      <alignment vertical="center"/>
    </xf>
    <xf numFmtId="0" fontId="33" fillId="0" borderId="12" xfId="0" quotePrefix="1" applyFont="1" applyBorder="1" applyAlignment="1">
      <alignment horizontal="left" vertical="center"/>
    </xf>
    <xf numFmtId="167" fontId="33" fillId="0" borderId="13" xfId="1" applyNumberFormat="1" applyFont="1" applyBorder="1" applyAlignment="1">
      <alignment vertical="center"/>
    </xf>
    <xf numFmtId="43" fontId="33" fillId="0" borderId="10" xfId="1" applyFont="1" applyBorder="1" applyAlignment="1">
      <alignment vertical="center"/>
    </xf>
    <xf numFmtId="43" fontId="35" fillId="0" borderId="10" xfId="1" applyFont="1" applyBorder="1" applyAlignment="1">
      <alignment horizontal="right" vertical="center"/>
    </xf>
    <xf numFmtId="43" fontId="35" fillId="0" borderId="14" xfId="1" applyFont="1" applyBorder="1" applyAlignment="1">
      <alignment horizontal="right" vertical="center"/>
    </xf>
    <xf numFmtId="43" fontId="35" fillId="0" borderId="13" xfId="1" applyFont="1" applyBorder="1" applyAlignment="1">
      <alignment horizontal="right" vertical="center"/>
    </xf>
    <xf numFmtId="167" fontId="33" fillId="0" borderId="2" xfId="1" applyNumberFormat="1" applyFont="1" applyBorder="1" applyAlignment="1">
      <alignment vertical="center"/>
    </xf>
    <xf numFmtId="167" fontId="33" fillId="0" borderId="8" xfId="1" applyNumberFormat="1" applyFont="1" applyBorder="1" applyAlignment="1">
      <alignment vertical="center"/>
    </xf>
    <xf numFmtId="0" fontId="33" fillId="0" borderId="9" xfId="27" applyFont="1" applyBorder="1" applyAlignment="1">
      <alignment horizontal="left" vertical="center" wrapText="1"/>
    </xf>
    <xf numFmtId="0" fontId="35" fillId="0" borderId="13" xfId="27" applyFont="1" applyBorder="1" applyAlignment="1">
      <alignment horizontal="center" vertical="center" wrapText="1"/>
    </xf>
    <xf numFmtId="169" fontId="28" fillId="0" borderId="9" xfId="33" applyNumberFormat="1" applyFont="1" applyBorder="1" applyAlignment="1" applyProtection="1">
      <alignment horizontal="center" vertical="center" wrapText="1"/>
    </xf>
    <xf numFmtId="0" fontId="33" fillId="0" borderId="8" xfId="27" applyFont="1" applyBorder="1" applyAlignment="1">
      <alignment horizontal="right" vertical="center" wrapText="1"/>
    </xf>
    <xf numFmtId="0" fontId="33" fillId="0" borderId="11" xfId="27" applyFont="1" applyBorder="1" applyAlignment="1">
      <alignment horizontal="right" vertical="center" wrapText="1"/>
    </xf>
    <xf numFmtId="0" fontId="33" fillId="0" borderId="12" xfId="27" applyFont="1" applyBorder="1" applyAlignment="1">
      <alignment horizontal="left" vertical="center" wrapText="1"/>
    </xf>
    <xf numFmtId="174" fontId="33" fillId="0" borderId="0" xfId="34" applyNumberFormat="1" applyFont="1" applyBorder="1" applyAlignment="1">
      <alignment vertical="center"/>
    </xf>
    <xf numFmtId="167" fontId="33" fillId="0" borderId="0" xfId="1" applyNumberFormat="1" applyFont="1" applyBorder="1" applyAlignment="1">
      <alignment vertical="center"/>
    </xf>
    <xf numFmtId="171" fontId="33" fillId="0" borderId="14" xfId="34" applyNumberFormat="1" applyFont="1" applyBorder="1" applyAlignment="1">
      <alignment horizontal="center" vertical="center"/>
    </xf>
    <xf numFmtId="176" fontId="33" fillId="0" borderId="9" xfId="34" applyNumberFormat="1" applyFont="1" applyBorder="1" applyAlignment="1">
      <alignment vertical="center"/>
    </xf>
    <xf numFmtId="173" fontId="33" fillId="0" borderId="8" xfId="34" applyNumberFormat="1" applyFont="1" applyBorder="1" applyAlignment="1">
      <alignment horizontal="right" vertical="center"/>
    </xf>
    <xf numFmtId="177" fontId="33" fillId="0" borderId="2" xfId="34" applyNumberFormat="1" applyFont="1" applyBorder="1" applyAlignment="1">
      <alignment horizontal="right" vertical="center"/>
    </xf>
    <xf numFmtId="171" fontId="33" fillId="0" borderId="13" xfId="34" applyNumberFormat="1" applyFont="1" applyBorder="1" applyAlignment="1">
      <alignment horizontal="center" vertical="center"/>
    </xf>
    <xf numFmtId="171" fontId="33" fillId="0" borderId="0" xfId="34" applyNumberFormat="1" applyFont="1" applyFill="1" applyBorder="1" applyAlignment="1">
      <alignment horizontal="center" vertical="center"/>
    </xf>
    <xf numFmtId="174" fontId="33" fillId="0" borderId="0" xfId="27" applyNumberFormat="1" applyFont="1" applyAlignment="1">
      <alignment vertical="center"/>
    </xf>
    <xf numFmtId="175" fontId="33" fillId="0" borderId="0" xfId="27" applyNumberFormat="1" applyFont="1" applyAlignment="1">
      <alignment vertical="center"/>
    </xf>
    <xf numFmtId="176" fontId="45" fillId="0" borderId="12" xfId="34" applyNumberFormat="1" applyFont="1" applyBorder="1" applyAlignment="1">
      <alignment vertical="center"/>
    </xf>
    <xf numFmtId="173" fontId="45" fillId="0" borderId="8" xfId="34" applyNumberFormat="1" applyFont="1" applyBorder="1" applyAlignment="1">
      <alignment horizontal="right" vertical="center"/>
    </xf>
    <xf numFmtId="178" fontId="45" fillId="0" borderId="0" xfId="27" applyNumberFormat="1" applyFont="1" applyAlignment="1">
      <alignment vertical="center"/>
    </xf>
    <xf numFmtId="0" fontId="45" fillId="0" borderId="0" xfId="27" applyFont="1" applyAlignment="1">
      <alignment vertical="center"/>
    </xf>
    <xf numFmtId="176" fontId="45" fillId="0" borderId="0" xfId="34" applyNumberFormat="1" applyFont="1" applyBorder="1" applyAlignment="1">
      <alignment vertical="center"/>
    </xf>
    <xf numFmtId="173" fontId="45" fillId="0" borderId="0" xfId="34" applyNumberFormat="1" applyFont="1" applyBorder="1" applyAlignment="1">
      <alignment horizontal="right" vertical="center"/>
    </xf>
    <xf numFmtId="171" fontId="33" fillId="0" borderId="2" xfId="34" applyNumberFormat="1" applyFont="1" applyFill="1" applyBorder="1" applyAlignment="1">
      <alignment horizontal="center" vertical="center"/>
    </xf>
    <xf numFmtId="167" fontId="34" fillId="0" borderId="14" xfId="1" applyNumberFormat="1" applyFont="1" applyBorder="1" applyAlignment="1">
      <alignment vertical="center"/>
    </xf>
    <xf numFmtId="169" fontId="31" fillId="0" borderId="1" xfId="33" applyNumberFormat="1" applyFont="1" applyBorder="1" applyAlignment="1" applyProtection="1">
      <alignment horizontal="center" vertical="center" wrapText="1"/>
    </xf>
    <xf numFmtId="43" fontId="31" fillId="0" borderId="1" xfId="1" applyFont="1" applyBorder="1" applyAlignment="1" applyProtection="1">
      <alignment horizontal="right" vertical="center"/>
    </xf>
    <xf numFmtId="40" fontId="39" fillId="0" borderId="14" xfId="1" applyNumberFormat="1" applyFont="1" applyFill="1" applyBorder="1" applyAlignment="1">
      <alignment horizontal="left" vertical="top" wrapText="1"/>
    </xf>
    <xf numFmtId="43" fontId="35" fillId="0" borderId="1" xfId="1" applyFont="1" applyFill="1" applyBorder="1" applyAlignment="1" applyProtection="1">
      <alignment vertical="center"/>
    </xf>
    <xf numFmtId="43" fontId="35" fillId="3" borderId="1" xfId="1" applyFont="1" applyFill="1" applyBorder="1" applyAlignment="1" applyProtection="1">
      <alignment vertical="center"/>
    </xf>
    <xf numFmtId="43" fontId="35" fillId="3" borderId="1" xfId="1" applyFont="1" applyFill="1" applyBorder="1" applyAlignment="1" applyProtection="1">
      <alignment horizontal="center" vertical="center"/>
    </xf>
    <xf numFmtId="43" fontId="33" fillId="0" borderId="1" xfId="1" applyFont="1" applyFill="1" applyBorder="1" applyAlignment="1" applyProtection="1">
      <alignment vertical="center"/>
    </xf>
    <xf numFmtId="43" fontId="33" fillId="0" borderId="1" xfId="1" applyFont="1" applyFill="1" applyBorder="1" applyAlignment="1" applyProtection="1">
      <alignment horizontal="center" vertical="center"/>
    </xf>
    <xf numFmtId="43" fontId="33" fillId="0" borderId="1" xfId="1" applyFont="1" applyFill="1" applyBorder="1" applyAlignment="1">
      <alignment horizontal="center" vertical="center"/>
    </xf>
    <xf numFmtId="43" fontId="35" fillId="3" borderId="1" xfId="1" applyFont="1" applyFill="1" applyBorder="1" applyAlignment="1">
      <alignment horizontal="center" vertical="center"/>
    </xf>
    <xf numFmtId="43" fontId="35" fillId="3" borderId="1" xfId="1" applyFont="1" applyFill="1" applyBorder="1" applyAlignment="1" applyProtection="1">
      <alignment vertical="center" wrapText="1"/>
    </xf>
    <xf numFmtId="43" fontId="35" fillId="3" borderId="13" xfId="1" applyFont="1" applyFill="1" applyBorder="1" applyAlignment="1" applyProtection="1">
      <alignment vertical="center"/>
    </xf>
    <xf numFmtId="43" fontId="35" fillId="3" borderId="13" xfId="1" applyFont="1" applyFill="1" applyBorder="1" applyAlignment="1" applyProtection="1">
      <alignment horizontal="center" vertical="center"/>
    </xf>
    <xf numFmtId="43" fontId="35" fillId="3" borderId="1" xfId="1" quotePrefix="1" applyFont="1" applyFill="1" applyBorder="1" applyAlignment="1" applyProtection="1">
      <alignment horizontal="center" vertical="center"/>
    </xf>
    <xf numFmtId="43" fontId="33" fillId="0" borderId="1" xfId="1" quotePrefix="1" applyFont="1" applyFill="1" applyBorder="1" applyAlignment="1" applyProtection="1">
      <alignment horizontal="center" vertical="center"/>
    </xf>
    <xf numFmtId="43" fontId="59" fillId="0" borderId="1" xfId="1" applyFont="1" applyFill="1" applyBorder="1" applyAlignment="1" applyProtection="1">
      <alignment vertical="center"/>
    </xf>
    <xf numFmtId="195" fontId="59" fillId="0" borderId="14" xfId="27" applyNumberFormat="1" applyFont="1" applyBorder="1" applyAlignment="1">
      <alignment horizontal="center"/>
    </xf>
    <xf numFmtId="195" fontId="59" fillId="0" borderId="13" xfId="27" applyNumberFormat="1" applyFont="1" applyBorder="1" applyAlignment="1">
      <alignment horizontal="center"/>
    </xf>
    <xf numFmtId="0" fontId="40" fillId="0" borderId="13" xfId="3" applyFont="1" applyFill="1" applyBorder="1" applyAlignment="1">
      <alignment vertical="center"/>
    </xf>
    <xf numFmtId="43" fontId="45" fillId="0" borderId="1" xfId="1" applyFont="1" applyFill="1" applyBorder="1" applyAlignment="1" applyProtection="1">
      <alignment vertical="center"/>
    </xf>
    <xf numFmtId="0" fontId="35" fillId="0" borderId="10" xfId="27" applyFont="1" applyBorder="1" applyAlignment="1">
      <alignment horizontal="center" vertical="center" wrapText="1"/>
    </xf>
    <xf numFmtId="0" fontId="35" fillId="0" borderId="13" xfId="27" applyFont="1" applyBorder="1" applyAlignment="1">
      <alignment horizontal="center" vertical="center" wrapText="1"/>
    </xf>
    <xf numFmtId="43" fontId="86" fillId="0" borderId="14" xfId="1" applyFont="1" applyBorder="1" applyAlignment="1">
      <alignment horizontal="center"/>
    </xf>
    <xf numFmtId="170" fontId="34" fillId="0" borderId="13" xfId="27" applyNumberFormat="1" applyFont="1" applyBorder="1" applyAlignment="1">
      <alignment horizontal="center"/>
    </xf>
    <xf numFmtId="43" fontId="86" fillId="0" borderId="13" xfId="1" applyFont="1" applyBorder="1" applyAlignment="1">
      <alignment horizontal="center"/>
    </xf>
    <xf numFmtId="167" fontId="34" fillId="0" borderId="13" xfId="1" applyNumberFormat="1" applyFont="1" applyBorder="1" applyAlignment="1">
      <alignment vertical="center"/>
    </xf>
    <xf numFmtId="167" fontId="33" fillId="0" borderId="2" xfId="1" applyNumberFormat="1" applyFont="1" applyBorder="1" applyAlignment="1">
      <alignment horizontal="center" vertical="center"/>
    </xf>
    <xf numFmtId="43" fontId="33" fillId="0" borderId="10" xfId="1" applyFont="1" applyBorder="1" applyAlignment="1">
      <alignment horizontal="right" vertical="center"/>
    </xf>
    <xf numFmtId="43" fontId="33" fillId="0" borderId="12" xfId="1" applyFont="1" applyBorder="1" applyAlignment="1">
      <alignment vertical="center"/>
    </xf>
    <xf numFmtId="43" fontId="33" fillId="0" borderId="9" xfId="1" applyFont="1" applyBorder="1" applyAlignment="1">
      <alignment horizontal="center" vertical="center"/>
    </xf>
    <xf numFmtId="171" fontId="33" fillId="0" borderId="10" xfId="34" applyNumberFormat="1" applyFont="1" applyBorder="1" applyAlignment="1">
      <alignment horizontal="center" vertical="center"/>
    </xf>
    <xf numFmtId="174" fontId="33" fillId="0" borderId="2" xfId="34" applyNumberFormat="1" applyFont="1" applyBorder="1" applyAlignment="1">
      <alignment vertical="center"/>
    </xf>
    <xf numFmtId="43" fontId="59" fillId="0" borderId="14" xfId="1" applyFont="1" applyBorder="1" applyAlignment="1" applyProtection="1">
      <alignment horizontal="right"/>
    </xf>
    <xf numFmtId="43" fontId="45" fillId="0" borderId="14" xfId="1" applyFont="1" applyBorder="1" applyAlignment="1" applyProtection="1">
      <alignment horizontal="right"/>
    </xf>
    <xf numFmtId="167" fontId="33" fillId="0" borderId="14" xfId="1" quotePrefix="1" applyNumberFormat="1" applyFont="1" applyBorder="1" applyAlignment="1">
      <alignment horizontal="right" vertical="center"/>
    </xf>
    <xf numFmtId="167" fontId="35" fillId="0" borderId="3" xfId="30" applyNumberFormat="1" applyFont="1" applyBorder="1" applyAlignment="1" applyProtection="1">
      <alignment horizontal="right"/>
    </xf>
    <xf numFmtId="167" fontId="35" fillId="0" borderId="8" xfId="30" applyNumberFormat="1" applyFont="1" applyBorder="1" applyAlignment="1" applyProtection="1">
      <alignment horizontal="right"/>
    </xf>
    <xf numFmtId="167" fontId="35" fillId="0" borderId="8" xfId="30" quotePrefix="1" applyNumberFormat="1" applyFont="1" applyBorder="1" applyAlignment="1" applyProtection="1">
      <alignment horizontal="right"/>
    </xf>
    <xf numFmtId="167" fontId="35" fillId="0" borderId="8" xfId="30" applyNumberFormat="1" applyFont="1" applyBorder="1"/>
    <xf numFmtId="167" fontId="33" fillId="0" borderId="8" xfId="30" quotePrefix="1" applyNumberFormat="1" applyFont="1" applyBorder="1" applyAlignment="1" applyProtection="1">
      <alignment horizontal="right"/>
    </xf>
    <xf numFmtId="167" fontId="33" fillId="0" borderId="11" xfId="30" quotePrefix="1" applyNumberFormat="1" applyFont="1" applyBorder="1" applyAlignment="1" applyProtection="1">
      <alignment horizontal="right"/>
    </xf>
    <xf numFmtId="15" fontId="23" fillId="0" borderId="0" xfId="26" applyNumberFormat="1" applyFont="1" applyAlignment="1">
      <alignment horizontal="centerContinuous"/>
    </xf>
    <xf numFmtId="43" fontId="84" fillId="0" borderId="14" xfId="1" applyFont="1" applyBorder="1" applyAlignment="1">
      <alignment vertical="center"/>
    </xf>
    <xf numFmtId="43" fontId="85" fillId="0" borderId="10" xfId="1" applyFont="1" applyBorder="1" applyAlignment="1">
      <alignment vertical="center"/>
    </xf>
    <xf numFmtId="196" fontId="59" fillId="0" borderId="0" xfId="29" applyNumberFormat="1" applyFont="1" applyBorder="1" applyAlignment="1">
      <alignment vertical="center"/>
    </xf>
    <xf numFmtId="43" fontId="84" fillId="0" borderId="13" xfId="1" applyFont="1" applyBorder="1" applyAlignment="1">
      <alignment vertical="center"/>
    </xf>
    <xf numFmtId="43" fontId="59" fillId="0" borderId="9" xfId="29" applyNumberFormat="1" applyFont="1" applyBorder="1" applyAlignment="1">
      <alignment vertical="center"/>
    </xf>
    <xf numFmtId="167" fontId="66" fillId="3" borderId="1" xfId="1" applyNumberFormat="1" applyFont="1" applyFill="1" applyBorder="1" applyAlignment="1" applyProtection="1">
      <alignment horizontal="right" vertical="center"/>
    </xf>
    <xf numFmtId="0" fontId="40" fillId="0" borderId="13" xfId="5" applyFont="1" applyFill="1" applyBorder="1" applyAlignment="1">
      <alignment horizontal="left" vertical="center"/>
    </xf>
    <xf numFmtId="0" fontId="49" fillId="3" borderId="6" xfId="5" applyFont="1" applyFill="1" applyBorder="1" applyAlignment="1" applyProtection="1">
      <alignment vertical="center"/>
    </xf>
    <xf numFmtId="0" fontId="60" fillId="3" borderId="7" xfId="5" applyFont="1" applyFill="1" applyBorder="1" applyAlignment="1" applyProtection="1">
      <alignment horizontal="left" vertical="center"/>
    </xf>
    <xf numFmtId="0" fontId="60" fillId="3" borderId="7" xfId="6" applyFont="1" applyFill="1" applyBorder="1" applyAlignment="1" applyProtection="1">
      <alignment horizontal="left" vertical="center"/>
    </xf>
    <xf numFmtId="0" fontId="49" fillId="3" borderId="6" xfId="6" applyFont="1" applyFill="1" applyBorder="1" applyAlignment="1" applyProtection="1">
      <alignment vertical="center"/>
    </xf>
    <xf numFmtId="167" fontId="35" fillId="3" borderId="13" xfId="1" applyNumberFormat="1" applyFont="1" applyFill="1" applyBorder="1" applyAlignment="1">
      <alignment vertical="center"/>
    </xf>
    <xf numFmtId="0" fontId="33" fillId="0" borderId="9" xfId="27" applyFont="1" applyBorder="1" applyAlignment="1">
      <alignment horizontal="left" vertical="center" wrapText="1"/>
    </xf>
    <xf numFmtId="0" fontId="29" fillId="0" borderId="0" xfId="35" quotePrefix="1" applyFont="1" applyAlignment="1">
      <alignment horizontal="left"/>
    </xf>
    <xf numFmtId="0" fontId="35" fillId="0" borderId="13" xfId="27" applyFont="1" applyBorder="1" applyAlignment="1">
      <alignment horizontal="center" vertical="center" wrapText="1"/>
    </xf>
    <xf numFmtId="0" fontId="29" fillId="0" borderId="0" xfId="27" quotePrefix="1" applyFont="1" applyAlignment="1">
      <alignment horizontal="left" vertical="center"/>
    </xf>
    <xf numFmtId="0" fontId="28" fillId="0" borderId="12" xfId="33" applyFont="1" applyBorder="1" applyAlignment="1">
      <alignment horizontal="center" vertical="center" wrapText="1"/>
    </xf>
    <xf numFmtId="0" fontId="29" fillId="0" borderId="7" xfId="0" applyFont="1" applyBorder="1" applyAlignment="1">
      <alignment horizontal="left" vertical="center" wrapText="1"/>
    </xf>
    <xf numFmtId="170" fontId="32" fillId="0" borderId="1" xfId="0" applyNumberFormat="1" applyFont="1" applyBorder="1" applyAlignment="1" applyProtection="1">
      <alignment horizontal="right" vertical="center"/>
    </xf>
    <xf numFmtId="43" fontId="32" fillId="0" borderId="1" xfId="1" applyFont="1" applyBorder="1" applyAlignment="1" applyProtection="1">
      <alignment horizontal="right" vertical="center"/>
    </xf>
    <xf numFmtId="170" fontId="32" fillId="0" borderId="1" xfId="0" applyNumberFormat="1" applyFont="1" applyFill="1" applyBorder="1" applyAlignment="1" applyProtection="1">
      <alignment horizontal="right" vertical="center"/>
    </xf>
    <xf numFmtId="170" fontId="31" fillId="0" borderId="1" xfId="0" applyNumberFormat="1" applyFont="1" applyBorder="1" applyAlignment="1" applyProtection="1">
      <alignment horizontal="right" vertical="center"/>
    </xf>
    <xf numFmtId="183" fontId="35" fillId="3" borderId="11" xfId="34" applyNumberFormat="1" applyFont="1" applyFill="1" applyBorder="1" applyAlignment="1">
      <alignment vertical="center"/>
    </xf>
    <xf numFmtId="186" fontId="35" fillId="3" borderId="12" xfId="34" applyNumberFormat="1" applyFont="1" applyFill="1" applyBorder="1" applyAlignment="1">
      <alignment vertical="center"/>
    </xf>
    <xf numFmtId="43" fontId="50" fillId="2" borderId="1" xfId="1" applyFont="1" applyFill="1" applyBorder="1" applyAlignment="1" applyProtection="1">
      <alignment vertical="center"/>
    </xf>
    <xf numFmtId="0" fontId="46" fillId="0" borderId="0" xfId="37" applyNumberFormat="1" applyFont="1" applyFill="1" applyBorder="1" applyAlignment="1" applyProtection="1">
      <alignment vertical="center"/>
    </xf>
    <xf numFmtId="0" fontId="49" fillId="0" borderId="0" xfId="37" applyNumberFormat="1" applyFont="1" applyFill="1" applyBorder="1" applyAlignment="1" applyProtection="1">
      <alignment vertical="center"/>
    </xf>
    <xf numFmtId="0" fontId="83" fillId="0" borderId="0" xfId="37" applyFont="1" applyAlignment="1">
      <alignment vertical="center"/>
    </xf>
    <xf numFmtId="3" fontId="87" fillId="0" borderId="10" xfId="37" applyNumberFormat="1" applyFont="1" applyBorder="1" applyAlignment="1">
      <alignment horizontal="center" vertical="center"/>
    </xf>
    <xf numFmtId="0" fontId="87" fillId="0" borderId="10" xfId="37" applyFont="1" applyBorder="1" applyAlignment="1">
      <alignment vertical="center"/>
    </xf>
    <xf numFmtId="0" fontId="88" fillId="0" borderId="16" xfId="37" applyFont="1" applyBorder="1" applyAlignment="1">
      <alignment vertical="center"/>
    </xf>
    <xf numFmtId="3" fontId="87" fillId="0" borderId="14" xfId="37" applyNumberFormat="1" applyFont="1" applyBorder="1" applyAlignment="1">
      <alignment horizontal="center" vertical="center"/>
    </xf>
    <xf numFmtId="0" fontId="87" fillId="0" borderId="14" xfId="37" applyFont="1" applyFill="1" applyBorder="1" applyAlignment="1">
      <alignment vertical="center"/>
    </xf>
    <xf numFmtId="0" fontId="87" fillId="0" borderId="0" xfId="37" applyFont="1" applyBorder="1" applyAlignment="1">
      <alignment vertical="center"/>
    </xf>
    <xf numFmtId="0" fontId="87" fillId="0" borderId="14" xfId="37" applyFont="1" applyBorder="1" applyAlignment="1">
      <alignment vertical="center"/>
    </xf>
    <xf numFmtId="0" fontId="88" fillId="0" borderId="0" xfId="37" applyFont="1" applyBorder="1" applyAlignment="1">
      <alignment vertical="center"/>
    </xf>
    <xf numFmtId="0" fontId="33" fillId="0" borderId="14" xfId="37" applyNumberFormat="1" applyFont="1" applyFill="1" applyBorder="1" applyAlignment="1" applyProtection="1">
      <alignment vertical="center"/>
    </xf>
    <xf numFmtId="0" fontId="33" fillId="0" borderId="0" xfId="37" applyFont="1" applyBorder="1" applyAlignment="1">
      <alignment vertical="center"/>
    </xf>
    <xf numFmtId="0" fontId="33" fillId="0" borderId="0" xfId="37" applyNumberFormat="1" applyFont="1" applyFill="1" applyBorder="1" applyAlignment="1" applyProtection="1">
      <alignment vertical="center"/>
    </xf>
    <xf numFmtId="0" fontId="33" fillId="0" borderId="14" xfId="37" applyFont="1" applyFill="1" applyBorder="1" applyAlignment="1">
      <alignment vertical="center"/>
    </xf>
    <xf numFmtId="0" fontId="33" fillId="0" borderId="14" xfId="37" applyFont="1" applyBorder="1" applyAlignment="1">
      <alignment vertical="center"/>
    </xf>
    <xf numFmtId="0" fontId="87" fillId="0" borderId="0" xfId="37" applyFont="1" applyBorder="1" applyAlignment="1">
      <alignment vertical="center" wrapText="1"/>
    </xf>
    <xf numFmtId="3" fontId="87" fillId="0" borderId="13" xfId="37" applyNumberFormat="1" applyFont="1" applyBorder="1" applyAlignment="1">
      <alignment horizontal="center" vertical="center"/>
    </xf>
    <xf numFmtId="0" fontId="87" fillId="0" borderId="13" xfId="37" applyFont="1" applyBorder="1" applyAlignment="1">
      <alignment vertical="center"/>
    </xf>
    <xf numFmtId="0" fontId="88" fillId="0" borderId="2" xfId="37" applyFont="1" applyBorder="1" applyAlignment="1">
      <alignment vertical="center"/>
    </xf>
    <xf numFmtId="0" fontId="34" fillId="0" borderId="0" xfId="37" applyNumberFormat="1" applyFont="1" applyFill="1" applyBorder="1" applyAlignment="1" applyProtection="1">
      <alignment vertical="center"/>
    </xf>
    <xf numFmtId="0" fontId="89" fillId="0" borderId="0" xfId="37" applyFont="1" applyAlignment="1">
      <alignment horizontal="center" vertical="center"/>
    </xf>
    <xf numFmtId="0" fontId="48" fillId="0" borderId="0" xfId="0" applyFont="1" applyFill="1"/>
    <xf numFmtId="43" fontId="49" fillId="0" borderId="1" xfId="1" applyFont="1" applyFill="1" applyBorder="1" applyAlignment="1" applyProtection="1">
      <alignment vertical="center"/>
    </xf>
    <xf numFmtId="43" fontId="49" fillId="0" borderId="1" xfId="1" applyFont="1" applyFill="1" applyBorder="1" applyAlignment="1" applyProtection="1">
      <alignment vertical="center" wrapText="1"/>
    </xf>
    <xf numFmtId="43" fontId="53" fillId="0" borderId="1" xfId="1" applyFont="1" applyFill="1" applyBorder="1" applyAlignment="1" applyProtection="1">
      <alignment vertical="center"/>
    </xf>
    <xf numFmtId="43" fontId="92" fillId="0" borderId="1" xfId="1" applyFont="1" applyFill="1" applyBorder="1" applyAlignment="1" applyProtection="1">
      <alignment vertical="center"/>
    </xf>
    <xf numFmtId="0" fontId="93" fillId="0" borderId="0" xfId="0" applyFont="1"/>
    <xf numFmtId="167" fontId="93" fillId="0" borderId="0" xfId="1" applyNumberFormat="1" applyFont="1"/>
    <xf numFmtId="0" fontId="40" fillId="0" borderId="0" xfId="0" applyFont="1"/>
    <xf numFmtId="0" fontId="93" fillId="0" borderId="0" xfId="0" applyFont="1" applyAlignment="1">
      <alignment vertical="center"/>
    </xf>
    <xf numFmtId="43" fontId="46" fillId="0" borderId="14" xfId="1" applyNumberFormat="1" applyFont="1" applyFill="1" applyBorder="1" applyAlignment="1">
      <alignment horizontal="center" vertical="center"/>
    </xf>
    <xf numFmtId="43" fontId="35" fillId="0" borderId="1" xfId="1" applyNumberFormat="1" applyFont="1" applyFill="1" applyBorder="1" applyAlignment="1">
      <alignment horizontal="center" vertical="center"/>
    </xf>
    <xf numFmtId="43" fontId="46" fillId="0" borderId="13" xfId="1" applyNumberFormat="1" applyFont="1" applyFill="1" applyBorder="1" applyAlignment="1">
      <alignment horizontal="center" vertical="center"/>
    </xf>
    <xf numFmtId="43" fontId="33" fillId="0" borderId="10" xfId="1" applyNumberFormat="1" applyFont="1" applyFill="1" applyBorder="1" applyAlignment="1">
      <alignment horizontal="center" vertical="center"/>
    </xf>
    <xf numFmtId="43" fontId="50" fillId="0" borderId="14" xfId="1" applyNumberFormat="1" applyFont="1" applyFill="1" applyBorder="1" applyAlignment="1">
      <alignment horizontal="center" vertical="center"/>
    </xf>
    <xf numFmtId="43" fontId="46" fillId="0" borderId="1" xfId="1" applyNumberFormat="1" applyFont="1" applyFill="1" applyBorder="1" applyAlignment="1">
      <alignment horizontal="center" vertical="center"/>
    </xf>
    <xf numFmtId="43" fontId="47" fillId="3" borderId="14" xfId="1" applyNumberFormat="1" applyFont="1" applyFill="1" applyBorder="1" applyAlignment="1">
      <alignment horizontal="center" vertical="center"/>
    </xf>
    <xf numFmtId="43" fontId="47" fillId="3" borderId="1" xfId="1" applyNumberFormat="1" applyFont="1" applyFill="1" applyBorder="1" applyAlignment="1">
      <alignment horizontal="center" vertical="center"/>
    </xf>
    <xf numFmtId="43" fontId="47" fillId="3" borderId="13" xfId="1" applyNumberFormat="1" applyFont="1" applyFill="1" applyBorder="1" applyAlignment="1">
      <alignment horizontal="center" vertical="center"/>
    </xf>
    <xf numFmtId="43" fontId="47" fillId="3" borderId="10" xfId="1" applyNumberFormat="1" applyFont="1" applyFill="1" applyBorder="1" applyAlignment="1">
      <alignment horizontal="center" vertical="center"/>
    </xf>
    <xf numFmtId="43" fontId="47" fillId="3" borderId="10" xfId="1" applyNumberFormat="1" applyFont="1" applyFill="1" applyBorder="1" applyAlignment="1">
      <alignment horizontal="center" vertical="center" wrapText="1"/>
    </xf>
    <xf numFmtId="43" fontId="46" fillId="0" borderId="15" xfId="1" applyNumberFormat="1" applyFont="1" applyFill="1" applyBorder="1" applyAlignment="1">
      <alignment horizontal="center" vertical="center"/>
    </xf>
    <xf numFmtId="0" fontId="47" fillId="0" borderId="0" xfId="0" applyFont="1"/>
    <xf numFmtId="0" fontId="94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9" fillId="0" borderId="0" xfId="27" quotePrefix="1" applyFont="1" applyAlignment="1">
      <alignment horizontal="left" vertical="center"/>
    </xf>
    <xf numFmtId="0" fontId="49" fillId="0" borderId="0" xfId="3" applyFont="1" applyFill="1" applyAlignment="1">
      <alignment horizontal="center" vertical="center"/>
    </xf>
    <xf numFmtId="43" fontId="33" fillId="0" borderId="0" xfId="37" applyNumberFormat="1" applyFont="1" applyFill="1"/>
    <xf numFmtId="0" fontId="34" fillId="0" borderId="4" xfId="37" applyFont="1" applyFill="1" applyBorder="1" applyAlignment="1" applyProtection="1">
      <alignment horizontal="left"/>
    </xf>
    <xf numFmtId="0" fontId="50" fillId="3" borderId="6" xfId="5" applyFont="1" applyFill="1" applyBorder="1" applyAlignment="1" applyProtection="1">
      <alignment vertical="center"/>
    </xf>
    <xf numFmtId="43" fontId="46" fillId="0" borderId="1" xfId="1" applyFont="1" applyFill="1" applyBorder="1" applyAlignment="1">
      <alignment horizontal="center" vertical="center"/>
    </xf>
    <xf numFmtId="43" fontId="49" fillId="0" borderId="4" xfId="1" applyNumberFormat="1" applyFont="1" applyFill="1" applyBorder="1" applyAlignment="1">
      <alignment horizontal="right" vertical="center"/>
    </xf>
    <xf numFmtId="43" fontId="49" fillId="3" borderId="4" xfId="1" applyNumberFormat="1" applyFont="1" applyFill="1" applyBorder="1" applyAlignment="1">
      <alignment horizontal="right" vertical="center"/>
    </xf>
    <xf numFmtId="43" fontId="49" fillId="0" borderId="14" xfId="1" applyNumberFormat="1" applyFont="1" applyFill="1" applyBorder="1" applyAlignment="1">
      <alignment horizontal="right" vertical="center"/>
    </xf>
    <xf numFmtId="43" fontId="49" fillId="3" borderId="14" xfId="1" applyNumberFormat="1" applyFont="1" applyFill="1" applyBorder="1" applyAlignment="1">
      <alignment horizontal="right" vertical="center"/>
    </xf>
    <xf numFmtId="43" fontId="49" fillId="0" borderId="13" xfId="1" applyNumberFormat="1" applyFont="1" applyFill="1" applyBorder="1" applyAlignment="1">
      <alignment horizontal="right" vertical="center"/>
    </xf>
    <xf numFmtId="43" fontId="49" fillId="3" borderId="13" xfId="1" applyNumberFormat="1" applyFont="1" applyFill="1" applyBorder="1" applyAlignment="1">
      <alignment horizontal="right" vertical="center"/>
    </xf>
    <xf numFmtId="43" fontId="50" fillId="0" borderId="12" xfId="1" applyNumberFormat="1" applyFont="1" applyFill="1" applyBorder="1" applyAlignment="1">
      <alignment horizontal="right" vertical="center"/>
    </xf>
    <xf numFmtId="43" fontId="50" fillId="3" borderId="12" xfId="1" applyNumberFormat="1" applyFont="1" applyFill="1" applyBorder="1" applyAlignment="1">
      <alignment horizontal="right" vertical="center"/>
    </xf>
    <xf numFmtId="43" fontId="49" fillId="0" borderId="10" xfId="1" applyNumberFormat="1" applyFont="1" applyFill="1" applyBorder="1" applyAlignment="1">
      <alignment horizontal="right" vertical="center"/>
    </xf>
    <xf numFmtId="43" fontId="49" fillId="3" borderId="10" xfId="1" applyNumberFormat="1" applyFont="1" applyFill="1" applyBorder="1" applyAlignment="1">
      <alignment horizontal="right" vertical="center"/>
    </xf>
    <xf numFmtId="43" fontId="49" fillId="0" borderId="14" xfId="1" applyNumberFormat="1" applyFont="1" applyFill="1" applyBorder="1" applyAlignment="1">
      <alignment horizontal="right" vertical="center" wrapText="1"/>
    </xf>
    <xf numFmtId="43" fontId="49" fillId="3" borderId="14" xfId="1" applyNumberFormat="1" applyFont="1" applyFill="1" applyBorder="1" applyAlignment="1">
      <alignment horizontal="right" vertical="center" wrapText="1"/>
    </xf>
    <xf numFmtId="43" fontId="50" fillId="0" borderId="6" xfId="1" applyNumberFormat="1" applyFont="1" applyFill="1" applyBorder="1" applyAlignment="1">
      <alignment horizontal="right" vertical="center"/>
    </xf>
    <xf numFmtId="43" fontId="50" fillId="3" borderId="6" xfId="1" applyNumberFormat="1" applyFont="1" applyFill="1" applyBorder="1" applyAlignment="1">
      <alignment horizontal="right" vertical="center"/>
    </xf>
    <xf numFmtId="43" fontId="49" fillId="0" borderId="9" xfId="1" applyNumberFormat="1" applyFont="1" applyFill="1" applyBorder="1" applyAlignment="1">
      <alignment horizontal="right" vertical="center"/>
    </xf>
    <xf numFmtId="43" fontId="49" fillId="3" borderId="9" xfId="1" applyNumberFormat="1" applyFont="1" applyFill="1" applyBorder="1" applyAlignment="1">
      <alignment horizontal="right" vertical="center"/>
    </xf>
    <xf numFmtId="43" fontId="76" fillId="3" borderId="10" xfId="1" applyFont="1" applyFill="1" applyBorder="1" applyAlignment="1">
      <alignment vertical="center"/>
    </xf>
    <xf numFmtId="43" fontId="76" fillId="0" borderId="14" xfId="1" applyFont="1" applyBorder="1" applyAlignment="1">
      <alignment vertical="center"/>
    </xf>
    <xf numFmtId="43" fontId="77" fillId="3" borderId="14" xfId="1" applyFont="1" applyFill="1" applyBorder="1" applyAlignment="1">
      <alignment vertical="center"/>
    </xf>
    <xf numFmtId="43" fontId="77" fillId="0" borderId="1" xfId="1" applyFont="1" applyBorder="1" applyAlignment="1">
      <alignment vertical="center"/>
    </xf>
    <xf numFmtId="43" fontId="77" fillId="3" borderId="1" xfId="1" applyFont="1" applyFill="1" applyBorder="1" applyAlignment="1">
      <alignment vertical="center"/>
    </xf>
    <xf numFmtId="43" fontId="76" fillId="3" borderId="14" xfId="1" applyFont="1" applyFill="1" applyBorder="1" applyAlignment="1">
      <alignment vertical="center"/>
    </xf>
    <xf numFmtId="43" fontId="77" fillId="0" borderId="1" xfId="1" applyFont="1" applyFill="1" applyBorder="1" applyAlignment="1">
      <alignment vertical="center"/>
    </xf>
    <xf numFmtId="43" fontId="32" fillId="0" borderId="9" xfId="1" applyFont="1" applyBorder="1" applyAlignment="1" applyProtection="1">
      <alignment horizontal="right" vertical="center"/>
    </xf>
    <xf numFmtId="43" fontId="31" fillId="3" borderId="9" xfId="1" applyFont="1" applyFill="1" applyBorder="1" applyAlignment="1" applyProtection="1">
      <alignment horizontal="right" vertical="center"/>
    </xf>
    <xf numFmtId="43" fontId="66" fillId="0" borderId="6" xfId="1" applyFont="1" applyBorder="1" applyAlignment="1" applyProtection="1">
      <alignment horizontal="right" vertical="center"/>
    </xf>
    <xf numFmtId="43" fontId="32" fillId="0" borderId="9" xfId="1" applyFont="1" applyFill="1" applyBorder="1" applyAlignment="1" applyProtection="1">
      <alignment horizontal="right" vertical="center"/>
    </xf>
    <xf numFmtId="43" fontId="31" fillId="0" borderId="6" xfId="1" applyFont="1" applyBorder="1" applyAlignment="1" applyProtection="1">
      <alignment horizontal="right" vertical="center"/>
    </xf>
    <xf numFmtId="43" fontId="31" fillId="3" borderId="1" xfId="1" applyFont="1" applyFill="1" applyBorder="1" applyAlignment="1" applyProtection="1">
      <alignment horizontal="right" vertical="center"/>
    </xf>
    <xf numFmtId="43" fontId="71" fillId="0" borderId="0" xfId="1" quotePrefix="1" applyFont="1" applyAlignment="1">
      <alignment horizontal="left" vertical="center"/>
    </xf>
    <xf numFmtId="43" fontId="71" fillId="0" borderId="0" xfId="1" applyFont="1" applyAlignment="1">
      <alignment vertical="center"/>
    </xf>
    <xf numFmtId="43" fontId="71" fillId="0" borderId="0" xfId="1" quotePrefix="1" applyFont="1" applyAlignment="1" applyProtection="1">
      <alignment horizontal="left" vertical="center"/>
    </xf>
    <xf numFmtId="43" fontId="24" fillId="0" borderId="0" xfId="1" quotePrefix="1" applyFont="1"/>
    <xf numFmtId="43" fontId="20" fillId="0" borderId="0" xfId="1" applyFont="1" applyFill="1" applyAlignment="1">
      <alignment horizontal="center"/>
    </xf>
    <xf numFmtId="43" fontId="26" fillId="0" borderId="0" xfId="1" applyFont="1" applyAlignment="1">
      <alignment vertical="center"/>
    </xf>
    <xf numFmtId="43" fontId="28" fillId="0" borderId="9" xfId="1" applyFont="1" applyBorder="1" applyAlignment="1">
      <alignment horizontal="center"/>
    </xf>
    <xf numFmtId="43" fontId="26" fillId="0" borderId="0" xfId="1" applyFont="1"/>
    <xf numFmtId="43" fontId="28" fillId="0" borderId="9" xfId="1" applyFont="1" applyBorder="1" applyAlignment="1" applyProtection="1">
      <alignment horizontal="center" vertical="center" wrapText="1"/>
    </xf>
    <xf numFmtId="43" fontId="28" fillId="0" borderId="9" xfId="1" applyFont="1" applyBorder="1" applyAlignment="1">
      <alignment horizontal="center" vertical="center"/>
    </xf>
    <xf numFmtId="43" fontId="28" fillId="0" borderId="12" xfId="1" applyFont="1" applyBorder="1" applyAlignment="1">
      <alignment horizontal="center" vertical="center"/>
    </xf>
    <xf numFmtId="43" fontId="68" fillId="0" borderId="10" xfId="1" applyFont="1" applyBorder="1" applyAlignment="1">
      <alignment vertical="center"/>
    </xf>
    <xf numFmtId="43" fontId="69" fillId="0" borderId="9" xfId="1" applyFont="1" applyBorder="1" applyAlignment="1" applyProtection="1">
      <alignment horizontal="right" vertical="center"/>
    </xf>
    <xf numFmtId="43" fontId="70" fillId="3" borderId="9" xfId="1" applyFont="1" applyFill="1" applyBorder="1" applyAlignment="1" applyProtection="1">
      <alignment horizontal="right" vertical="center"/>
    </xf>
    <xf numFmtId="43" fontId="68" fillId="0" borderId="14" xfId="1" applyFont="1" applyBorder="1" applyAlignment="1">
      <alignment vertical="center"/>
    </xf>
    <xf numFmtId="43" fontId="68" fillId="0" borderId="14" xfId="1" applyFont="1" applyFill="1" applyBorder="1" applyAlignment="1">
      <alignment vertical="center"/>
    </xf>
    <xf numFmtId="43" fontId="69" fillId="0" borderId="14" xfId="1" applyFont="1" applyBorder="1" applyAlignment="1">
      <alignment vertical="center"/>
    </xf>
    <xf numFmtId="43" fontId="68" fillId="0" borderId="13" xfId="1" applyFont="1" applyBorder="1" applyAlignment="1">
      <alignment vertical="center"/>
    </xf>
    <xf numFmtId="43" fontId="70" fillId="0" borderId="1" xfId="1" applyFont="1" applyBorder="1" applyAlignment="1" applyProtection="1">
      <alignment horizontal="center" vertical="center" wrapText="1"/>
    </xf>
    <xf numFmtId="43" fontId="70" fillId="0" borderId="6" xfId="1" applyFont="1" applyBorder="1" applyAlignment="1" applyProtection="1">
      <alignment horizontal="right" vertical="center"/>
    </xf>
    <xf numFmtId="43" fontId="22" fillId="0" borderId="0" xfId="1" applyFont="1" applyAlignment="1">
      <alignment vertical="center"/>
    </xf>
    <xf numFmtId="43" fontId="27" fillId="0" borderId="0" xfId="1" applyFont="1" applyAlignment="1">
      <alignment vertical="center"/>
    </xf>
    <xf numFmtId="43" fontId="69" fillId="0" borderId="9" xfId="1" applyFont="1" applyFill="1" applyBorder="1" applyAlignment="1" applyProtection="1">
      <alignment horizontal="right" vertical="center"/>
    </xf>
    <xf numFmtId="43" fontId="20" fillId="0" borderId="0" xfId="1" quotePrefix="1" applyFont="1" applyAlignment="1">
      <alignment horizontal="centerContinuous"/>
    </xf>
    <xf numFmtId="43" fontId="20" fillId="0" borderId="0" xfId="1" applyFont="1" applyAlignment="1">
      <alignment horizontal="centerContinuous"/>
    </xf>
    <xf numFmtId="43" fontId="32" fillId="0" borderId="0" xfId="1" applyFont="1"/>
    <xf numFmtId="43" fontId="35" fillId="0" borderId="5" xfId="1" quotePrefix="1" applyFont="1" applyBorder="1" applyAlignment="1">
      <alignment horizontal="center" vertical="center" wrapText="1"/>
    </xf>
    <xf numFmtId="43" fontId="33" fillId="0" borderId="2" xfId="1" applyFont="1" applyBorder="1"/>
    <xf numFmtId="43" fontId="33" fillId="0" borderId="16" xfId="1" applyFont="1" applyBorder="1"/>
    <xf numFmtId="43" fontId="33" fillId="0" borderId="0" xfId="1" applyFont="1" applyBorder="1" applyAlignment="1">
      <alignment vertical="center"/>
    </xf>
    <xf numFmtId="43" fontId="33" fillId="0" borderId="2" xfId="1" applyFont="1" applyBorder="1" applyAlignment="1">
      <alignment vertical="center"/>
    </xf>
    <xf numFmtId="43" fontId="33" fillId="0" borderId="10" xfId="1" applyFont="1" applyBorder="1" applyAlignment="1">
      <alignment horizontal="right"/>
    </xf>
    <xf numFmtId="43" fontId="33" fillId="0" borderId="14" xfId="1" applyFont="1" applyBorder="1" applyAlignment="1">
      <alignment horizontal="right"/>
    </xf>
    <xf numFmtId="43" fontId="33" fillId="0" borderId="0" xfId="1" applyFont="1" applyBorder="1" applyAlignment="1">
      <alignment horizontal="right"/>
    </xf>
    <xf numFmtId="43" fontId="33" fillId="0" borderId="9" xfId="1" applyFont="1" applyBorder="1" applyAlignment="1">
      <alignment horizontal="right"/>
    </xf>
    <xf numFmtId="43" fontId="33" fillId="0" borderId="9" xfId="1" applyFont="1" applyBorder="1" applyAlignment="1">
      <alignment horizontal="right" vertical="center"/>
    </xf>
    <xf numFmtId="43" fontId="33" fillId="0" borderId="12" xfId="1" applyFont="1" applyBorder="1" applyAlignment="1">
      <alignment horizontal="right" vertical="center"/>
    </xf>
    <xf numFmtId="167" fontId="28" fillId="0" borderId="9" xfId="1" applyNumberFormat="1" applyFont="1" applyBorder="1" applyAlignment="1" applyProtection="1">
      <alignment horizontal="center" vertical="center" wrapText="1"/>
    </xf>
    <xf numFmtId="167" fontId="28" fillId="0" borderId="12" xfId="1" applyNumberFormat="1" applyFont="1" applyBorder="1" applyAlignment="1">
      <alignment horizontal="center" vertical="center" wrapText="1"/>
    </xf>
    <xf numFmtId="167" fontId="32" fillId="0" borderId="9" xfId="1" applyNumberFormat="1" applyFont="1" applyBorder="1" applyAlignment="1" applyProtection="1">
      <alignment horizontal="right" vertical="center"/>
    </xf>
    <xf numFmtId="167" fontId="31" fillId="0" borderId="6" xfId="1" applyNumberFormat="1" applyFont="1" applyBorder="1" applyAlignment="1" applyProtection="1">
      <alignment horizontal="right" vertical="center"/>
    </xf>
    <xf numFmtId="167" fontId="20" fillId="0" borderId="0" xfId="1" applyNumberFormat="1" applyFont="1" applyAlignment="1">
      <alignment horizontal="centerContinuous"/>
    </xf>
    <xf numFmtId="167" fontId="82" fillId="0" borderId="0" xfId="1" applyNumberFormat="1" applyFont="1" applyAlignment="1">
      <alignment vertical="center"/>
    </xf>
    <xf numFmtId="167" fontId="28" fillId="0" borderId="9" xfId="1" applyNumberFormat="1" applyFont="1" applyBorder="1" applyAlignment="1">
      <alignment horizontal="center" vertical="center"/>
    </xf>
    <xf numFmtId="167" fontId="66" fillId="0" borderId="6" xfId="1" applyNumberFormat="1" applyFont="1" applyBorder="1" applyAlignment="1" applyProtection="1">
      <alignment horizontal="right" vertical="center"/>
    </xf>
    <xf numFmtId="167" fontId="28" fillId="0" borderId="12" xfId="1" applyNumberFormat="1" applyFont="1" applyBorder="1" applyAlignment="1">
      <alignment horizontal="center" vertical="center"/>
    </xf>
    <xf numFmtId="167" fontId="71" fillId="0" borderId="0" xfId="1" applyNumberFormat="1" applyFont="1" applyAlignment="1">
      <alignment vertical="center"/>
    </xf>
    <xf numFmtId="167" fontId="69" fillId="0" borderId="9" xfId="1" applyNumberFormat="1" applyFont="1" applyBorder="1" applyAlignment="1" applyProtection="1">
      <alignment horizontal="right" vertical="center"/>
    </xf>
    <xf numFmtId="167" fontId="70" fillId="0" borderId="6" xfId="1" applyNumberFormat="1" applyFont="1" applyBorder="1" applyAlignment="1" applyProtection="1">
      <alignment horizontal="right" vertical="center"/>
    </xf>
    <xf numFmtId="167" fontId="69" fillId="0" borderId="9" xfId="1" applyNumberFormat="1" applyFont="1" applyFill="1" applyBorder="1" applyAlignment="1" applyProtection="1">
      <alignment horizontal="right" vertical="center"/>
    </xf>
    <xf numFmtId="167" fontId="28" fillId="0" borderId="9" xfId="1" applyNumberFormat="1" applyFont="1" applyBorder="1" applyAlignment="1">
      <alignment horizontal="center"/>
    </xf>
    <xf numFmtId="167" fontId="28" fillId="0" borderId="12" xfId="1" applyNumberFormat="1" applyFont="1" applyBorder="1" applyAlignment="1">
      <alignment horizontal="center" wrapText="1"/>
    </xf>
    <xf numFmtId="43" fontId="49" fillId="0" borderId="10" xfId="1" applyFont="1" applyBorder="1" applyAlignment="1">
      <alignment vertical="center"/>
    </xf>
    <xf numFmtId="43" fontId="49" fillId="0" borderId="9" xfId="1" applyFont="1" applyBorder="1" applyAlignment="1">
      <alignment vertical="center"/>
    </xf>
    <xf numFmtId="43" fontId="50" fillId="0" borderId="12" xfId="1" applyFont="1" applyBorder="1" applyAlignment="1">
      <alignment vertical="center"/>
    </xf>
    <xf numFmtId="43" fontId="50" fillId="0" borderId="1" xfId="1" applyFont="1" applyBorder="1" applyAlignment="1">
      <alignment vertical="center"/>
    </xf>
    <xf numFmtId="43" fontId="50" fillId="0" borderId="1" xfId="1" applyFont="1" applyBorder="1" applyAlignment="1">
      <alignment horizontal="right" vertical="center"/>
    </xf>
    <xf numFmtId="43" fontId="28" fillId="0" borderId="0" xfId="1" applyFont="1"/>
    <xf numFmtId="43" fontId="29" fillId="0" borderId="0" xfId="1" applyFont="1" applyBorder="1" applyAlignment="1" applyProtection="1">
      <alignment horizontal="right"/>
    </xf>
    <xf numFmtId="43" fontId="28" fillId="0" borderId="0" xfId="1" applyFont="1" applyAlignment="1">
      <alignment vertical="center"/>
    </xf>
    <xf numFmtId="43" fontId="28" fillId="0" borderId="0" xfId="1" applyFont="1" applyBorder="1" applyAlignment="1" applyProtection="1">
      <alignment horizontal="right"/>
    </xf>
    <xf numFmtId="43" fontId="28" fillId="0" borderId="0" xfId="1" applyFont="1" applyFill="1"/>
    <xf numFmtId="43" fontId="31" fillId="0" borderId="6" xfId="1" applyFont="1" applyFill="1" applyBorder="1" applyAlignment="1" applyProtection="1">
      <alignment horizontal="right" vertical="center"/>
    </xf>
    <xf numFmtId="43" fontId="29" fillId="0" borderId="0" xfId="1" applyFont="1" applyFill="1" applyBorder="1" applyAlignment="1" applyProtection="1">
      <alignment horizontal="right"/>
    </xf>
    <xf numFmtId="43" fontId="28" fillId="0" borderId="0" xfId="1" applyFont="1" applyFill="1" applyAlignment="1">
      <alignment vertical="center"/>
    </xf>
    <xf numFmtId="43" fontId="28" fillId="0" borderId="0" xfId="1" applyFont="1" applyFill="1" applyBorder="1" applyAlignment="1" applyProtection="1">
      <alignment horizontal="right"/>
    </xf>
    <xf numFmtId="43" fontId="31" fillId="3" borderId="6" xfId="1" applyFont="1" applyFill="1" applyBorder="1" applyAlignment="1" applyProtection="1">
      <alignment horizontal="right" vertical="center"/>
    </xf>
    <xf numFmtId="43" fontId="80" fillId="0" borderId="0" xfId="1" applyFont="1" applyFill="1" applyAlignment="1">
      <alignment horizontal="center"/>
    </xf>
    <xf numFmtId="43" fontId="80" fillId="0" borderId="0" xfId="1" applyFont="1"/>
    <xf numFmtId="43" fontId="33" fillId="0" borderId="1" xfId="1" applyFont="1" applyBorder="1" applyAlignment="1">
      <alignment horizontal="center" vertical="center" wrapText="1"/>
    </xf>
    <xf numFmtId="43" fontId="32" fillId="0" borderId="1" xfId="1" applyFont="1" applyFill="1" applyBorder="1" applyAlignment="1" applyProtection="1">
      <alignment horizontal="right" vertical="center"/>
    </xf>
    <xf numFmtId="43" fontId="33" fillId="0" borderId="0" xfId="1" applyFont="1" applyAlignment="1">
      <alignment horizontal="centerContinuous"/>
    </xf>
    <xf numFmtId="43" fontId="29" fillId="0" borderId="0" xfId="1" applyFont="1" applyBorder="1" applyAlignment="1" applyProtection="1">
      <alignment horizontal="right" vertical="center"/>
    </xf>
    <xf numFmtId="43" fontId="33" fillId="3" borderId="1" xfId="1" applyFont="1" applyFill="1" applyBorder="1" applyAlignment="1">
      <alignment horizontal="center" vertical="center" wrapText="1"/>
    </xf>
    <xf numFmtId="43" fontId="29" fillId="3" borderId="1" xfId="1" applyFont="1" applyFill="1" applyBorder="1" applyAlignment="1">
      <alignment vertical="center"/>
    </xf>
    <xf numFmtId="43" fontId="31" fillId="0" borderId="0" xfId="1" quotePrefix="1" applyFont="1" applyAlignment="1" applyProtection="1">
      <alignment horizontal="left"/>
    </xf>
    <xf numFmtId="43" fontId="32" fillId="0" borderId="0" xfId="1" quotePrefix="1" applyFont="1" applyAlignment="1" applyProtection="1">
      <alignment horizontal="left"/>
    </xf>
    <xf numFmtId="43" fontId="35" fillId="0" borderId="2" xfId="1" applyFont="1" applyFill="1" applyBorder="1" applyAlignment="1">
      <alignment horizontal="center"/>
    </xf>
    <xf numFmtId="43" fontId="35" fillId="0" borderId="14" xfId="1" applyFont="1" applyFill="1" applyBorder="1" applyAlignment="1">
      <alignment horizontal="center" vertical="top" wrapText="1"/>
    </xf>
    <xf numFmtId="43" fontId="35" fillId="3" borderId="14" xfId="1" applyFont="1" applyFill="1" applyBorder="1" applyAlignment="1">
      <alignment horizontal="center" vertical="top" wrapText="1"/>
    </xf>
    <xf numFmtId="43" fontId="59" fillId="0" borderId="10" xfId="1" applyFont="1" applyFill="1" applyBorder="1" applyAlignment="1">
      <alignment horizontal="right" vertical="center"/>
    </xf>
    <xf numFmtId="43" fontId="59" fillId="3" borderId="10" xfId="1" applyFont="1" applyFill="1" applyBorder="1" applyAlignment="1">
      <alignment horizontal="right" vertical="center"/>
    </xf>
    <xf numFmtId="43" fontId="59" fillId="0" borderId="14" xfId="1" applyFont="1" applyFill="1" applyBorder="1" applyAlignment="1">
      <alignment horizontal="right" vertical="center"/>
    </xf>
    <xf numFmtId="43" fontId="59" fillId="3" borderId="14" xfId="1" applyFont="1" applyFill="1" applyBorder="1" applyAlignment="1">
      <alignment horizontal="right" vertical="center"/>
    </xf>
    <xf numFmtId="43" fontId="53" fillId="0" borderId="1" xfId="1" applyFont="1" applyFill="1" applyBorder="1" applyAlignment="1">
      <alignment horizontal="right" vertical="center"/>
    </xf>
    <xf numFmtId="43" fontId="53" fillId="3" borderId="1" xfId="1" applyFont="1" applyFill="1" applyBorder="1" applyAlignment="1">
      <alignment horizontal="right" vertical="center"/>
    </xf>
    <xf numFmtId="43" fontId="33" fillId="0" borderId="0" xfId="1" applyFont="1" applyFill="1" applyBorder="1"/>
    <xf numFmtId="43" fontId="72" fillId="0" borderId="1" xfId="1" applyFont="1" applyBorder="1" applyAlignment="1">
      <alignment horizontal="center" vertical="center"/>
    </xf>
    <xf numFmtId="43" fontId="53" fillId="0" borderId="1" xfId="1" applyFont="1" applyBorder="1" applyAlignment="1">
      <alignment horizontal="center" vertical="center"/>
    </xf>
    <xf numFmtId="43" fontId="34" fillId="0" borderId="10" xfId="1" applyFont="1" applyBorder="1" applyAlignment="1">
      <alignment vertical="center"/>
    </xf>
    <xf numFmtId="43" fontId="34" fillId="0" borderId="14" xfId="1" applyFont="1" applyBorder="1" applyAlignment="1">
      <alignment vertical="center"/>
    </xf>
    <xf numFmtId="43" fontId="37" fillId="0" borderId="1" xfId="1" applyFont="1" applyBorder="1" applyAlignment="1">
      <alignment vertical="center"/>
    </xf>
    <xf numFmtId="43" fontId="35" fillId="0" borderId="1" xfId="1" applyFont="1" applyBorder="1" applyAlignment="1">
      <alignment horizontal="center" vertical="center"/>
    </xf>
    <xf numFmtId="43" fontId="33" fillId="3" borderId="10" xfId="1" applyFont="1" applyFill="1" applyBorder="1" applyAlignment="1">
      <alignment vertical="center"/>
    </xf>
    <xf numFmtId="43" fontId="33" fillId="3" borderId="14" xfId="1" applyFont="1" applyFill="1" applyBorder="1" applyAlignment="1">
      <alignment vertical="center"/>
    </xf>
    <xf numFmtId="43" fontId="35" fillId="0" borderId="1" xfId="1" applyFont="1" applyBorder="1" applyAlignment="1">
      <alignment vertical="center"/>
    </xf>
    <xf numFmtId="43" fontId="35" fillId="3" borderId="1" xfId="1" applyFont="1" applyFill="1" applyBorder="1" applyAlignment="1">
      <alignment vertical="center"/>
    </xf>
    <xf numFmtId="43" fontId="35" fillId="0" borderId="1" xfId="1" applyFont="1" applyFill="1" applyBorder="1" applyAlignment="1">
      <alignment vertical="center"/>
    </xf>
    <xf numFmtId="43" fontId="34" fillId="3" borderId="10" xfId="1" applyFont="1" applyFill="1" applyBorder="1" applyAlignment="1">
      <alignment vertical="center"/>
    </xf>
    <xf numFmtId="43" fontId="34" fillId="3" borderId="14" xfId="1" applyFont="1" applyFill="1" applyBorder="1" applyAlignment="1">
      <alignment vertical="center"/>
    </xf>
    <xf numFmtId="43" fontId="37" fillId="3" borderId="1" xfId="1" applyFont="1" applyFill="1" applyBorder="1" applyAlignment="1">
      <alignment vertical="center"/>
    </xf>
    <xf numFmtId="43" fontId="55" fillId="0" borderId="0" xfId="1" applyFont="1"/>
    <xf numFmtId="43" fontId="45" fillId="0" borderId="14" xfId="1" applyFont="1" applyBorder="1" applyAlignment="1">
      <alignment vertical="center"/>
    </xf>
    <xf numFmtId="40" fontId="33" fillId="0" borderId="14" xfId="1" applyNumberFormat="1" applyFont="1" applyBorder="1" applyAlignment="1">
      <alignment vertical="center"/>
    </xf>
    <xf numFmtId="43" fontId="32" fillId="0" borderId="0" xfId="1" applyFont="1" applyFill="1"/>
    <xf numFmtId="43" fontId="85" fillId="0" borderId="1" xfId="1" applyFont="1" applyBorder="1" applyAlignment="1">
      <alignment vertical="center"/>
    </xf>
    <xf numFmtId="43" fontId="33" fillId="0" borderId="0" xfId="1" applyFont="1" applyFill="1"/>
    <xf numFmtId="43" fontId="21" fillId="0" borderId="0" xfId="1" applyFont="1" applyFill="1"/>
    <xf numFmtId="43" fontId="74" fillId="0" borderId="10" xfId="1" applyFont="1" applyBorder="1" applyAlignment="1">
      <alignment vertical="center"/>
    </xf>
    <xf numFmtId="43" fontId="74" fillId="3" borderId="10" xfId="1" applyFont="1" applyFill="1" applyBorder="1" applyAlignment="1">
      <alignment vertical="center"/>
    </xf>
    <xf numFmtId="43" fontId="74" fillId="0" borderId="14" xfId="1" applyFont="1" applyBorder="1" applyAlignment="1">
      <alignment vertical="center"/>
    </xf>
    <xf numFmtId="43" fontId="73" fillId="3" borderId="14" xfId="1" applyFont="1" applyFill="1" applyBorder="1" applyAlignment="1">
      <alignment vertical="center"/>
    </xf>
    <xf numFmtId="43" fontId="73" fillId="0" borderId="1" xfId="1" applyFont="1" applyBorder="1" applyAlignment="1">
      <alignment vertical="center"/>
    </xf>
    <xf numFmtId="43" fontId="73" fillId="3" borderId="1" xfId="1" applyFont="1" applyFill="1" applyBorder="1" applyAlignment="1">
      <alignment vertical="center"/>
    </xf>
    <xf numFmtId="43" fontId="74" fillId="3" borderId="14" xfId="1" applyFont="1" applyFill="1" applyBorder="1" applyAlignment="1">
      <alignment vertical="center"/>
    </xf>
    <xf numFmtId="43" fontId="20" fillId="0" borderId="0" xfId="1" applyFont="1" applyFill="1"/>
    <xf numFmtId="43" fontId="59" fillId="3" borderId="10" xfId="1" applyFont="1" applyFill="1" applyBorder="1" applyAlignment="1">
      <alignment vertical="center"/>
    </xf>
    <xf numFmtId="43" fontId="53" fillId="3" borderId="14" xfId="1" applyFont="1" applyFill="1" applyBorder="1" applyAlignment="1">
      <alignment vertical="center"/>
    </xf>
    <xf numFmtId="43" fontId="53" fillId="3" borderId="1" xfId="1" applyFont="1" applyFill="1" applyBorder="1" applyAlignment="1">
      <alignment vertical="center"/>
    </xf>
    <xf numFmtId="43" fontId="59" fillId="3" borderId="14" xfId="1" applyFont="1" applyFill="1" applyBorder="1" applyAlignment="1">
      <alignment vertical="center"/>
    </xf>
    <xf numFmtId="43" fontId="53" fillId="0" borderId="1" xfId="1" applyFont="1" applyFill="1" applyBorder="1" applyAlignment="1">
      <alignment vertical="center"/>
    </xf>
    <xf numFmtId="43" fontId="33" fillId="3" borderId="10" xfId="1" applyFont="1" applyFill="1" applyBorder="1" applyAlignment="1">
      <alignment vertical="center" wrapText="1"/>
    </xf>
    <xf numFmtId="43" fontId="76" fillId="0" borderId="14" xfId="1" applyFont="1" applyBorder="1" applyAlignment="1">
      <alignment vertical="center" wrapText="1"/>
    </xf>
    <xf numFmtId="43" fontId="77" fillId="3" borderId="14" xfId="1" applyFont="1" applyFill="1" applyBorder="1" applyAlignment="1">
      <alignment vertical="center" wrapText="1"/>
    </xf>
    <xf numFmtId="43" fontId="76" fillId="3" borderId="14" xfId="1" applyFont="1" applyFill="1" applyBorder="1" applyAlignment="1">
      <alignment vertical="center" wrapText="1"/>
    </xf>
    <xf numFmtId="43" fontId="77" fillId="0" borderId="1" xfId="1" applyFont="1" applyBorder="1" applyAlignment="1">
      <alignment vertical="center" wrapText="1"/>
    </xf>
    <xf numFmtId="43" fontId="77" fillId="3" borderId="1" xfId="1" applyFont="1" applyFill="1" applyBorder="1" applyAlignment="1">
      <alignment vertical="center" wrapText="1"/>
    </xf>
    <xf numFmtId="43" fontId="77" fillId="0" borderId="1" xfId="1" applyFont="1" applyFill="1" applyBorder="1" applyAlignment="1">
      <alignment vertical="center" wrapText="1"/>
    </xf>
    <xf numFmtId="43" fontId="35" fillId="0" borderId="4" xfId="1" quotePrefix="1" applyFont="1" applyBorder="1" applyAlignment="1" applyProtection="1">
      <alignment horizontal="centerContinuous" vertical="center"/>
    </xf>
    <xf numFmtId="43" fontId="35" fillId="0" borderId="4" xfId="1" applyFont="1" applyBorder="1" applyAlignment="1" applyProtection="1">
      <alignment horizontal="center" vertical="center"/>
    </xf>
    <xf numFmtId="43" fontId="35" fillId="0" borderId="4" xfId="1" quotePrefix="1" applyFont="1" applyBorder="1" applyAlignment="1" applyProtection="1">
      <alignment horizontal="center" vertical="center" wrapText="1"/>
    </xf>
    <xf numFmtId="43" fontId="35" fillId="3" borderId="4" xfId="1" applyFont="1" applyFill="1" applyBorder="1" applyAlignment="1" applyProtection="1">
      <alignment horizontal="center" vertical="center"/>
    </xf>
    <xf numFmtId="43" fontId="35" fillId="0" borderId="4" xfId="1" applyFont="1" applyBorder="1" applyAlignment="1" applyProtection="1">
      <alignment horizontal="center" vertical="center" wrapText="1"/>
    </xf>
    <xf numFmtId="43" fontId="35" fillId="0" borderId="12" xfId="1" applyFont="1" applyBorder="1" applyAlignment="1" applyProtection="1">
      <alignment horizontal="center" vertical="center"/>
    </xf>
    <xf numFmtId="43" fontId="35" fillId="0" borderId="12" xfId="1" quotePrefix="1" applyFont="1" applyBorder="1" applyAlignment="1" applyProtection="1">
      <alignment horizontal="center" vertical="center"/>
    </xf>
    <xf numFmtId="43" fontId="35" fillId="0" borderId="13" xfId="1" applyFont="1" applyBorder="1" applyAlignment="1" applyProtection="1">
      <alignment horizontal="center" vertical="center"/>
    </xf>
    <xf numFmtId="43" fontId="35" fillId="3" borderId="12" xfId="1" applyFont="1" applyFill="1" applyBorder="1" applyAlignment="1" applyProtection="1">
      <alignment horizontal="center" vertical="center"/>
    </xf>
    <xf numFmtId="43" fontId="35" fillId="0" borderId="12" xfId="1" quotePrefix="1" applyFont="1" applyBorder="1" applyAlignment="1" applyProtection="1">
      <alignment horizontal="center" vertical="center" wrapText="1"/>
    </xf>
    <xf numFmtId="43" fontId="35" fillId="0" borderId="12" xfId="1" applyFont="1" applyBorder="1" applyAlignment="1" applyProtection="1">
      <alignment horizontal="center" vertical="center" wrapText="1"/>
    </xf>
    <xf numFmtId="43" fontId="35" fillId="3" borderId="9" xfId="1" applyFont="1" applyFill="1" applyBorder="1" applyAlignment="1" applyProtection="1">
      <alignment horizontal="right"/>
    </xf>
    <xf numFmtId="43" fontId="35" fillId="0" borderId="9" xfId="1" applyFont="1" applyBorder="1" applyAlignment="1" applyProtection="1">
      <alignment horizontal="right"/>
    </xf>
    <xf numFmtId="43" fontId="35" fillId="0" borderId="6" xfId="1" applyFont="1" applyBorder="1" applyAlignment="1" applyProtection="1">
      <alignment horizontal="right"/>
    </xf>
    <xf numFmtId="43" fontId="35" fillId="3" borderId="1" xfId="1" applyFont="1" applyFill="1" applyBorder="1" applyAlignment="1" applyProtection="1">
      <alignment horizontal="right"/>
    </xf>
    <xf numFmtId="43" fontId="35" fillId="0" borderId="1" xfId="1" applyFont="1" applyBorder="1" applyAlignment="1" applyProtection="1">
      <alignment horizontal="right"/>
    </xf>
    <xf numFmtId="43" fontId="39" fillId="0" borderId="1" xfId="1" applyFont="1" applyFill="1" applyBorder="1" applyAlignment="1">
      <alignment horizontal="center" vertical="center"/>
    </xf>
    <xf numFmtId="43" fontId="47" fillId="0" borderId="1" xfId="1" applyFont="1" applyFill="1" applyBorder="1" applyAlignment="1">
      <alignment horizontal="center" vertical="center"/>
    </xf>
    <xf numFmtId="43" fontId="47" fillId="3" borderId="1" xfId="1" applyFont="1" applyFill="1" applyBorder="1" applyAlignment="1">
      <alignment horizontal="center" vertical="center"/>
    </xf>
    <xf numFmtId="43" fontId="47" fillId="3" borderId="1" xfId="1" applyFont="1" applyFill="1" applyBorder="1" applyAlignment="1">
      <alignment horizontal="center" vertical="center" wrapText="1"/>
    </xf>
    <xf numFmtId="43" fontId="40" fillId="0" borderId="0" xfId="1" applyFont="1" applyFill="1" applyBorder="1" applyAlignment="1">
      <alignment vertical="top"/>
    </xf>
    <xf numFmtId="43" fontId="93" fillId="0" borderId="0" xfId="1" applyFont="1"/>
    <xf numFmtId="43" fontId="39" fillId="0" borderId="1" xfId="1" applyFont="1" applyBorder="1" applyAlignment="1">
      <alignment horizontal="center" vertical="center"/>
    </xf>
    <xf numFmtId="43" fontId="46" fillId="0" borderId="14" xfId="1" applyFont="1" applyFill="1" applyBorder="1" applyAlignment="1">
      <alignment horizontal="center" vertical="center"/>
    </xf>
    <xf numFmtId="43" fontId="46" fillId="0" borderId="8" xfId="1" applyFont="1" applyFill="1" applyBorder="1" applyAlignment="1">
      <alignment horizontal="center" vertical="center"/>
    </xf>
    <xf numFmtId="43" fontId="46" fillId="0" borderId="9" xfId="1" applyFont="1" applyFill="1" applyBorder="1" applyAlignment="1">
      <alignment horizontal="center" vertical="center"/>
    </xf>
    <xf numFmtId="43" fontId="47" fillId="3" borderId="14" xfId="1" applyFont="1" applyFill="1" applyBorder="1" applyAlignment="1">
      <alignment horizontal="center" vertical="center"/>
    </xf>
    <xf numFmtId="43" fontId="46" fillId="0" borderId="13" xfId="1" applyFont="1" applyFill="1" applyBorder="1" applyAlignment="1">
      <alignment horizontal="center" vertical="center"/>
    </xf>
    <xf numFmtId="43" fontId="35" fillId="0" borderId="1" xfId="1" applyFont="1" applyFill="1" applyBorder="1" applyAlignment="1">
      <alignment horizontal="center" vertical="center"/>
    </xf>
    <xf numFmtId="43" fontId="50" fillId="0" borderId="14" xfId="1" applyFont="1" applyFill="1" applyBorder="1" applyAlignment="1">
      <alignment horizontal="center" vertical="center"/>
    </xf>
    <xf numFmtId="43" fontId="46" fillId="0" borderId="11" xfId="1" applyFont="1" applyFill="1" applyBorder="1" applyAlignment="1">
      <alignment horizontal="center" vertical="center"/>
    </xf>
    <xf numFmtId="43" fontId="47" fillId="3" borderId="13" xfId="1" applyFont="1" applyFill="1" applyBorder="1" applyAlignment="1">
      <alignment horizontal="center" vertical="center"/>
    </xf>
    <xf numFmtId="43" fontId="33" fillId="0" borderId="10" xfId="1" applyFont="1" applyFill="1" applyBorder="1" applyAlignment="1">
      <alignment horizontal="center" vertical="center"/>
    </xf>
    <xf numFmtId="43" fontId="47" fillId="3" borderId="10" xfId="1" applyFont="1" applyFill="1" applyBorder="1" applyAlignment="1">
      <alignment horizontal="center" vertical="center"/>
    </xf>
    <xf numFmtId="43" fontId="46" fillId="0" borderId="10" xfId="1" applyFont="1" applyFill="1" applyBorder="1" applyAlignment="1">
      <alignment horizontal="center" vertical="center" wrapText="1"/>
    </xf>
    <xf numFmtId="43" fontId="47" fillId="3" borderId="10" xfId="1" applyFont="1" applyFill="1" applyBorder="1" applyAlignment="1">
      <alignment horizontal="center" vertical="center" wrapText="1"/>
    </xf>
    <xf numFmtId="43" fontId="42" fillId="0" borderId="0" xfId="1" applyFont="1" applyAlignment="1" applyProtection="1">
      <alignment horizontal="left"/>
    </xf>
    <xf numFmtId="43" fontId="37" fillId="0" borderId="0" xfId="1" applyFont="1" applyFill="1" applyAlignment="1">
      <alignment horizontal="center" vertical="center"/>
    </xf>
    <xf numFmtId="43" fontId="43" fillId="0" borderId="0" xfId="1" applyFont="1" applyAlignment="1" applyProtection="1">
      <alignment horizontal="left"/>
    </xf>
    <xf numFmtId="43" fontId="37" fillId="0" borderId="0" xfId="1" applyFont="1" applyFill="1" applyBorder="1" applyAlignment="1">
      <alignment horizontal="center" vertical="center"/>
    </xf>
    <xf numFmtId="43" fontId="37" fillId="0" borderId="0" xfId="1" applyFont="1" applyFill="1" applyBorder="1" applyAlignment="1">
      <alignment horizontal="right" vertical="center"/>
    </xf>
    <xf numFmtId="43" fontId="50" fillId="0" borderId="0" xfId="1" applyFont="1" applyFill="1" applyBorder="1" applyAlignment="1">
      <alignment horizontal="center" vertical="center"/>
    </xf>
    <xf numFmtId="43" fontId="50" fillId="0" borderId="2" xfId="1" applyFont="1" applyFill="1" applyBorder="1" applyAlignment="1">
      <alignment horizontal="center" vertical="center"/>
    </xf>
    <xf numFmtId="43" fontId="50" fillId="3" borderId="1" xfId="1" applyFont="1" applyFill="1" applyBorder="1" applyAlignment="1" applyProtection="1">
      <alignment horizontal="center" vertical="center"/>
    </xf>
    <xf numFmtId="43" fontId="50" fillId="3" borderId="1" xfId="1" applyFont="1" applyFill="1" applyBorder="1" applyAlignment="1" applyProtection="1">
      <alignment horizontal="center" vertical="center" wrapText="1"/>
    </xf>
    <xf numFmtId="43" fontId="49" fillId="0" borderId="1" xfId="1" applyFont="1" applyFill="1" applyBorder="1" applyAlignment="1">
      <alignment vertical="center"/>
    </xf>
    <xf numFmtId="43" fontId="49" fillId="0" borderId="13" xfId="1" applyFont="1" applyFill="1" applyBorder="1" applyAlignment="1">
      <alignment vertical="center"/>
    </xf>
    <xf numFmtId="43" fontId="50" fillId="3" borderId="1" xfId="1" applyFont="1" applyFill="1" applyBorder="1" applyAlignment="1">
      <alignment vertical="center"/>
    </xf>
    <xf numFmtId="43" fontId="49" fillId="0" borderId="1" xfId="1" applyFont="1" applyFill="1" applyBorder="1" applyAlignment="1">
      <alignment vertical="center" wrapText="1"/>
    </xf>
    <xf numFmtId="43" fontId="60" fillId="2" borderId="1" xfId="1" applyFont="1" applyFill="1" applyBorder="1" applyAlignment="1" applyProtection="1">
      <alignment vertical="center"/>
    </xf>
    <xf numFmtId="43" fontId="50" fillId="2" borderId="1" xfId="1" applyFont="1" applyFill="1" applyBorder="1" applyAlignment="1" applyProtection="1">
      <alignment vertical="center" wrapText="1"/>
    </xf>
    <xf numFmtId="43" fontId="49" fillId="3" borderId="1" xfId="1" applyFont="1" applyFill="1" applyBorder="1" applyAlignment="1">
      <alignment vertical="center"/>
    </xf>
    <xf numFmtId="43" fontId="50" fillId="0" borderId="1" xfId="1" applyFont="1" applyFill="1" applyBorder="1" applyAlignment="1" applyProtection="1">
      <alignment vertical="center"/>
    </xf>
    <xf numFmtId="43" fontId="50" fillId="0" borderId="1" xfId="1" applyFont="1" applyFill="1" applyBorder="1" applyAlignment="1">
      <alignment vertical="center"/>
    </xf>
    <xf numFmtId="43" fontId="50" fillId="0" borderId="13" xfId="1" applyFont="1" applyFill="1" applyBorder="1" applyAlignment="1">
      <alignment vertical="center"/>
    </xf>
    <xf numFmtId="43" fontId="49" fillId="3" borderId="1" xfId="1" applyFont="1" applyFill="1" applyBorder="1" applyAlignment="1">
      <alignment vertical="center" wrapText="1"/>
    </xf>
    <xf numFmtId="43" fontId="49" fillId="3" borderId="1" xfId="1" applyFont="1" applyFill="1" applyBorder="1" applyAlignment="1">
      <alignment horizontal="right" vertical="center"/>
    </xf>
    <xf numFmtId="43" fontId="49" fillId="2" borderId="1" xfId="1" applyFont="1" applyFill="1" applyBorder="1" applyAlignment="1" applyProtection="1">
      <alignment vertical="center" wrapText="1"/>
    </xf>
    <xf numFmtId="0" fontId="50" fillId="0" borderId="1" xfId="6" applyFont="1" applyBorder="1" applyAlignment="1" applyProtection="1">
      <alignment vertical="center"/>
    </xf>
    <xf numFmtId="0" fontId="50" fillId="0" borderId="0" xfId="3" applyFont="1" applyFill="1" applyBorder="1" applyAlignment="1" applyProtection="1">
      <alignment horizontal="center" vertical="center"/>
    </xf>
    <xf numFmtId="43" fontId="37" fillId="0" borderId="0" xfId="1" applyFont="1" applyFill="1" applyAlignment="1">
      <alignment vertical="center"/>
    </xf>
    <xf numFmtId="43" fontId="37" fillId="0" borderId="0" xfId="1" applyFont="1" applyFill="1" applyBorder="1" applyAlignment="1">
      <alignment vertical="center"/>
    </xf>
    <xf numFmtId="43" fontId="60" fillId="3" borderId="1" xfId="1" applyFont="1" applyFill="1" applyBorder="1" applyAlignment="1" applyProtection="1">
      <alignment horizontal="center" vertical="center" wrapText="1"/>
    </xf>
    <xf numFmtId="0" fontId="60" fillId="0" borderId="8" xfId="8" applyFont="1" applyFill="1" applyBorder="1" applyAlignment="1">
      <alignment horizontal="left" vertical="center"/>
    </xf>
    <xf numFmtId="43" fontId="33" fillId="0" borderId="13" xfId="1" applyFont="1" applyFill="1" applyBorder="1" applyAlignment="1" applyProtection="1">
      <alignment vertical="center"/>
    </xf>
    <xf numFmtId="43" fontId="92" fillId="0" borderId="14" xfId="1" applyFont="1" applyBorder="1" applyAlignment="1" applyProtection="1">
      <alignment horizontal="right"/>
    </xf>
    <xf numFmtId="167" fontId="45" fillId="0" borderId="0" xfId="30" applyNumberFormat="1" applyFont="1" applyBorder="1" applyAlignment="1">
      <alignment horizontal="right"/>
    </xf>
    <xf numFmtId="167" fontId="34" fillId="0" borderId="14" xfId="30" applyNumberFormat="1" applyFont="1" applyBorder="1" applyAlignment="1" applyProtection="1">
      <alignment horizontal="right"/>
    </xf>
    <xf numFmtId="167" fontId="34" fillId="0" borderId="0" xfId="30" applyNumberFormat="1" applyFont="1" applyBorder="1" applyAlignment="1">
      <alignment horizontal="right"/>
    </xf>
    <xf numFmtId="43" fontId="34" fillId="0" borderId="14" xfId="1" applyFont="1" applyBorder="1" applyAlignment="1" applyProtection="1">
      <alignment horizontal="right"/>
    </xf>
    <xf numFmtId="167" fontId="34" fillId="0" borderId="14" xfId="30" applyNumberFormat="1" applyFont="1" applyBorder="1" applyAlignment="1">
      <alignment horizontal="right"/>
    </xf>
    <xf numFmtId="167" fontId="34" fillId="0" borderId="8" xfId="30" applyNumberFormat="1" applyFont="1" applyBorder="1" applyAlignment="1">
      <alignment horizontal="right"/>
    </xf>
    <xf numFmtId="43" fontId="95" fillId="0" borderId="14" xfId="1" applyFont="1" applyBorder="1" applyAlignment="1" applyProtection="1">
      <alignment horizontal="right"/>
    </xf>
    <xf numFmtId="167" fontId="34" fillId="0" borderId="14" xfId="30" applyNumberFormat="1" applyFont="1" applyBorder="1"/>
    <xf numFmtId="167" fontId="34" fillId="0" borderId="0" xfId="30" applyNumberFormat="1" applyFont="1" applyBorder="1" applyAlignment="1" applyProtection="1">
      <alignment horizontal="right"/>
    </xf>
    <xf numFmtId="43" fontId="45" fillId="0" borderId="13" xfId="1" applyFont="1" applyBorder="1" applyAlignment="1" applyProtection="1">
      <alignment horizontal="right"/>
    </xf>
    <xf numFmtId="43" fontId="35" fillId="0" borderId="14" xfId="1" applyFont="1" applyBorder="1" applyAlignment="1" applyProtection="1">
      <alignment horizontal="right" vertical="center"/>
    </xf>
    <xf numFmtId="167" fontId="96" fillId="0" borderId="14" xfId="30" applyNumberFormat="1" applyFont="1" applyFill="1" applyBorder="1" applyAlignment="1">
      <alignment vertical="center"/>
    </xf>
    <xf numFmtId="43" fontId="95" fillId="0" borderId="14" xfId="1" applyFont="1" applyBorder="1" applyAlignment="1" applyProtection="1">
      <alignment horizontal="right" vertical="center"/>
    </xf>
    <xf numFmtId="167" fontId="95" fillId="0" borderId="14" xfId="30" applyNumberFormat="1" applyFont="1" applyBorder="1"/>
    <xf numFmtId="167" fontId="95" fillId="0" borderId="0" xfId="30" applyNumberFormat="1" applyFont="1" applyBorder="1" applyAlignment="1" applyProtection="1">
      <alignment horizontal="left"/>
    </xf>
    <xf numFmtId="43" fontId="35" fillId="0" borderId="14" xfId="1" applyNumberFormat="1" applyFont="1" applyBorder="1"/>
    <xf numFmtId="167" fontId="35" fillId="0" borderId="0" xfId="1" applyNumberFormat="1" applyFont="1" applyBorder="1"/>
    <xf numFmtId="43" fontId="96" fillId="0" borderId="14" xfId="1" applyFont="1" applyBorder="1" applyAlignment="1" applyProtection="1">
      <alignment horizontal="right" vertical="center"/>
    </xf>
    <xf numFmtId="43" fontId="35" fillId="0" borderId="13" xfId="1" applyFont="1" applyBorder="1" applyAlignment="1" applyProtection="1">
      <alignment horizontal="right"/>
    </xf>
    <xf numFmtId="167" fontId="53" fillId="5" borderId="1" xfId="1" applyNumberFormat="1" applyFont="1" applyFill="1" applyBorder="1" applyAlignment="1">
      <alignment vertical="center"/>
    </xf>
    <xf numFmtId="167" fontId="59" fillId="5" borderId="14" xfId="1" applyNumberFormat="1" applyFont="1" applyFill="1" applyBorder="1" applyAlignment="1">
      <alignment vertical="center"/>
    </xf>
    <xf numFmtId="167" fontId="53" fillId="5" borderId="10" xfId="1" applyNumberFormat="1" applyFont="1" applyFill="1" applyBorder="1" applyAlignment="1">
      <alignment vertical="center"/>
    </xf>
    <xf numFmtId="3" fontId="59" fillId="5" borderId="9" xfId="27" applyNumberFormat="1" applyFont="1" applyFill="1" applyBorder="1" applyAlignment="1">
      <alignment vertical="center"/>
    </xf>
    <xf numFmtId="3" fontId="59" fillId="5" borderId="8" xfId="27" applyNumberFormat="1" applyFont="1" applyFill="1" applyBorder="1" applyAlignment="1">
      <alignment vertical="center"/>
    </xf>
    <xf numFmtId="43" fontId="59" fillId="5" borderId="9" xfId="1" applyFont="1" applyFill="1" applyBorder="1" applyAlignment="1">
      <alignment vertical="center"/>
    </xf>
    <xf numFmtId="167" fontId="59" fillId="5" borderId="14" xfId="29" applyNumberFormat="1" applyFont="1" applyFill="1" applyBorder="1" applyAlignment="1">
      <alignment vertical="center"/>
    </xf>
    <xf numFmtId="167" fontId="59" fillId="5" borderId="13" xfId="29" applyNumberFormat="1" applyFont="1" applyFill="1" applyBorder="1" applyAlignment="1">
      <alignment vertical="center"/>
    </xf>
    <xf numFmtId="167" fontId="59" fillId="5" borderId="13" xfId="1" applyNumberFormat="1" applyFont="1" applyFill="1" applyBorder="1" applyAlignment="1">
      <alignment vertical="center"/>
    </xf>
    <xf numFmtId="3" fontId="59" fillId="5" borderId="12" xfId="27" applyNumberFormat="1" applyFont="1" applyFill="1" applyBorder="1" applyAlignment="1">
      <alignment vertical="center"/>
    </xf>
    <xf numFmtId="167" fontId="59" fillId="5" borderId="10" xfId="1" applyNumberFormat="1" applyFont="1" applyFill="1" applyBorder="1" applyAlignment="1">
      <alignment vertical="center"/>
    </xf>
    <xf numFmtId="167" fontId="59" fillId="5" borderId="9" xfId="29" applyNumberFormat="1" applyFont="1" applyFill="1" applyBorder="1" applyAlignment="1">
      <alignment vertical="center"/>
    </xf>
    <xf numFmtId="167" fontId="59" fillId="5" borderId="14" xfId="1" quotePrefix="1" applyNumberFormat="1" applyFont="1" applyFill="1" applyBorder="1" applyAlignment="1">
      <alignment horizontal="right" vertical="center"/>
    </xf>
    <xf numFmtId="3" fontId="63" fillId="5" borderId="14" xfId="27" applyNumberFormat="1" applyFont="1" applyFill="1" applyBorder="1" applyAlignment="1">
      <alignment vertical="center"/>
    </xf>
    <xf numFmtId="167" fontId="59" fillId="5" borderId="13" xfId="1" quotePrefix="1" applyNumberFormat="1" applyFont="1" applyFill="1" applyBorder="1" applyAlignment="1">
      <alignment horizontal="right" vertical="center"/>
    </xf>
    <xf numFmtId="3" fontId="59" fillId="5" borderId="14" xfId="27" applyNumberFormat="1" applyFont="1" applyFill="1" applyBorder="1" applyAlignment="1">
      <alignment vertical="center"/>
    </xf>
    <xf numFmtId="167" fontId="59" fillId="5" borderId="9" xfId="1" applyNumberFormat="1" applyFont="1" applyFill="1" applyBorder="1" applyAlignment="1">
      <alignment vertical="center"/>
    </xf>
    <xf numFmtId="43" fontId="59" fillId="5" borderId="14" xfId="1" quotePrefix="1" applyNumberFormat="1" applyFont="1" applyFill="1" applyBorder="1" applyAlignment="1">
      <alignment horizontal="right" vertical="center"/>
    </xf>
    <xf numFmtId="43" fontId="59" fillId="5" borderId="14" xfId="1" quotePrefix="1" applyFont="1" applyFill="1" applyBorder="1" applyAlignment="1">
      <alignment horizontal="right" vertical="center"/>
    </xf>
    <xf numFmtId="43" fontId="59" fillId="5" borderId="13" xfId="1" quotePrefix="1" applyFont="1" applyFill="1" applyBorder="1" applyAlignment="1">
      <alignment horizontal="right" vertical="center"/>
    </xf>
    <xf numFmtId="4" fontId="59" fillId="5" borderId="9" xfId="27" applyNumberFormat="1" applyFont="1" applyFill="1" applyBorder="1" applyAlignment="1">
      <alignment vertical="center"/>
    </xf>
    <xf numFmtId="43" fontId="62" fillId="0" borderId="14" xfId="1" applyFont="1" applyBorder="1" applyAlignment="1">
      <alignment vertical="center"/>
    </xf>
    <xf numFmtId="167" fontId="62" fillId="0" borderId="9" xfId="1" applyNumberFormat="1" applyFont="1" applyBorder="1" applyAlignment="1">
      <alignment vertical="center"/>
    </xf>
    <xf numFmtId="167" fontId="62" fillId="5" borderId="14" xfId="1" applyNumberFormat="1" applyFont="1" applyFill="1" applyBorder="1" applyAlignment="1">
      <alignment vertical="center"/>
    </xf>
    <xf numFmtId="43" fontId="97" fillId="0" borderId="10" xfId="1" applyFont="1" applyBorder="1" applyAlignment="1">
      <alignment vertical="center"/>
    </xf>
    <xf numFmtId="167" fontId="62" fillId="0" borderId="14" xfId="29" applyNumberFormat="1" applyFont="1" applyBorder="1" applyAlignment="1">
      <alignment vertical="center"/>
    </xf>
    <xf numFmtId="3" fontId="62" fillId="5" borderId="9" xfId="27" applyNumberFormat="1" applyFont="1" applyFill="1" applyBorder="1" applyAlignment="1">
      <alignment vertical="center"/>
    </xf>
    <xf numFmtId="167" fontId="62" fillId="0" borderId="9" xfId="29" applyNumberFormat="1" applyFont="1" applyBorder="1" applyAlignment="1">
      <alignment vertical="center"/>
    </xf>
    <xf numFmtId="167" fontId="62" fillId="5" borderId="14" xfId="29" applyNumberFormat="1" applyFont="1" applyFill="1" applyBorder="1" applyAlignment="1">
      <alignment vertical="center"/>
    </xf>
    <xf numFmtId="167" fontId="62" fillId="5" borderId="14" xfId="1" quotePrefix="1" applyNumberFormat="1" applyFont="1" applyFill="1" applyBorder="1" applyAlignment="1">
      <alignment horizontal="right" vertical="center"/>
    </xf>
    <xf numFmtId="167" fontId="62" fillId="0" borderId="13" xfId="29" applyNumberFormat="1" applyFont="1" applyBorder="1" applyAlignment="1">
      <alignment vertical="center"/>
    </xf>
    <xf numFmtId="167" fontId="62" fillId="5" borderId="13" xfId="29" applyNumberFormat="1" applyFont="1" applyFill="1" applyBorder="1" applyAlignment="1">
      <alignment vertical="center"/>
    </xf>
    <xf numFmtId="43" fontId="62" fillId="0" borderId="13" xfId="1" applyFont="1" applyBorder="1" applyAlignment="1">
      <alignment vertical="center"/>
    </xf>
    <xf numFmtId="167" fontId="62" fillId="0" borderId="12" xfId="29" applyNumberFormat="1" applyFont="1" applyBorder="1" applyAlignment="1">
      <alignment vertical="center"/>
    </xf>
    <xf numFmtId="167" fontId="62" fillId="5" borderId="13" xfId="1" quotePrefix="1" applyNumberFormat="1" applyFont="1" applyFill="1" applyBorder="1" applyAlignment="1">
      <alignment horizontal="right" vertical="center"/>
    </xf>
    <xf numFmtId="3" fontId="62" fillId="5" borderId="14" xfId="27" applyNumberFormat="1" applyFont="1" applyFill="1" applyBorder="1" applyAlignment="1">
      <alignment vertical="center"/>
    </xf>
    <xf numFmtId="167" fontId="62" fillId="0" borderId="14" xfId="1" applyNumberFormat="1" applyFont="1" applyBorder="1" applyAlignment="1">
      <alignment vertical="center"/>
    </xf>
    <xf numFmtId="167" fontId="62" fillId="0" borderId="0" xfId="29" applyNumberFormat="1" applyFont="1" applyBorder="1" applyAlignment="1">
      <alignment vertical="center"/>
    </xf>
    <xf numFmtId="43" fontId="59" fillId="5" borderId="14" xfId="1" applyFont="1" applyFill="1" applyBorder="1" applyAlignment="1">
      <alignment vertical="center"/>
    </xf>
    <xf numFmtId="196" fontId="59" fillId="0" borderId="14" xfId="1" applyNumberFormat="1" applyFont="1" applyBorder="1" applyAlignment="1">
      <alignment vertical="center"/>
    </xf>
    <xf numFmtId="43" fontId="85" fillId="0" borderId="14" xfId="1" applyFont="1" applyBorder="1" applyAlignment="1">
      <alignment vertical="center"/>
    </xf>
    <xf numFmtId="167" fontId="53" fillId="0" borderId="14" xfId="1" applyNumberFormat="1" applyFont="1" applyBorder="1" applyAlignment="1">
      <alignment vertical="center"/>
    </xf>
    <xf numFmtId="167" fontId="53" fillId="5" borderId="14" xfId="1" applyNumberFormat="1" applyFont="1" applyFill="1" applyBorder="1" applyAlignment="1">
      <alignment vertical="center"/>
    </xf>
    <xf numFmtId="43" fontId="53" fillId="0" borderId="14" xfId="1" applyFont="1" applyBorder="1" applyAlignment="1">
      <alignment vertical="center"/>
    </xf>
    <xf numFmtId="43" fontId="97" fillId="0" borderId="14" xfId="1" applyFont="1" applyBorder="1" applyAlignment="1">
      <alignment vertical="center"/>
    </xf>
    <xf numFmtId="167" fontId="97" fillId="0" borderId="14" xfId="1" applyNumberFormat="1" applyFont="1" applyBorder="1" applyAlignment="1">
      <alignment vertical="center"/>
    </xf>
    <xf numFmtId="167" fontId="97" fillId="5" borderId="14" xfId="1" applyNumberFormat="1" applyFont="1" applyFill="1" applyBorder="1" applyAlignment="1">
      <alignment vertical="center"/>
    </xf>
    <xf numFmtId="43" fontId="34" fillId="0" borderId="14" xfId="1" applyFont="1" applyFill="1" applyBorder="1" applyAlignment="1">
      <alignment horizontal="right" vertical="center"/>
    </xf>
    <xf numFmtId="43" fontId="98" fillId="0" borderId="1" xfId="1" applyFont="1" applyFill="1" applyBorder="1" applyAlignment="1">
      <alignment horizontal="center" vertical="center"/>
    </xf>
    <xf numFmtId="43" fontId="99" fillId="0" borderId="1" xfId="1" applyFont="1" applyFill="1" applyBorder="1" applyAlignment="1">
      <alignment horizontal="center" vertical="center"/>
    </xf>
    <xf numFmtId="43" fontId="99" fillId="0" borderId="15" xfId="1" applyFont="1" applyFill="1" applyBorder="1" applyAlignment="1">
      <alignment horizontal="center" vertical="center"/>
    </xf>
    <xf numFmtId="43" fontId="98" fillId="3" borderId="14" xfId="1" applyFont="1" applyFill="1" applyBorder="1" applyAlignment="1">
      <alignment horizontal="center" vertical="center"/>
    </xf>
    <xf numFmtId="43" fontId="98" fillId="3" borderId="1" xfId="1" applyFont="1" applyFill="1" applyBorder="1" applyAlignment="1">
      <alignment horizontal="center" vertical="center"/>
    </xf>
    <xf numFmtId="43" fontId="98" fillId="3" borderId="15" xfId="1" applyFont="1" applyFill="1" applyBorder="1" applyAlignment="1">
      <alignment horizontal="center" vertical="center"/>
    </xf>
    <xf numFmtId="43" fontId="99" fillId="0" borderId="1" xfId="1" applyNumberFormat="1" applyFont="1" applyFill="1" applyBorder="1" applyAlignment="1">
      <alignment horizontal="center" vertical="center"/>
    </xf>
    <xf numFmtId="43" fontId="98" fillId="3" borderId="1" xfId="1" applyNumberFormat="1" applyFont="1" applyFill="1" applyBorder="1" applyAlignment="1">
      <alignment horizontal="center" vertical="center"/>
    </xf>
    <xf numFmtId="43" fontId="98" fillId="3" borderId="14" xfId="1" applyNumberFormat="1" applyFont="1" applyFill="1" applyBorder="1" applyAlignment="1">
      <alignment horizontal="center" vertical="center"/>
    </xf>
    <xf numFmtId="43" fontId="98" fillId="3" borderId="15" xfId="1" applyNumberFormat="1" applyFont="1" applyFill="1" applyBorder="1" applyAlignment="1">
      <alignment horizontal="center" vertical="center"/>
    </xf>
    <xf numFmtId="43" fontId="99" fillId="0" borderId="14" xfId="1" applyNumberFormat="1" applyFont="1" applyFill="1" applyBorder="1" applyAlignment="1">
      <alignment horizontal="center" vertical="center"/>
    </xf>
    <xf numFmtId="43" fontId="99" fillId="0" borderId="14" xfId="1" applyFont="1" applyFill="1" applyBorder="1" applyAlignment="1">
      <alignment horizontal="center" vertical="center"/>
    </xf>
    <xf numFmtId="43" fontId="99" fillId="0" borderId="8" xfId="1" applyFont="1" applyFill="1" applyBorder="1" applyAlignment="1">
      <alignment horizontal="center" vertical="center"/>
    </xf>
    <xf numFmtId="43" fontId="99" fillId="0" borderId="9" xfId="1" applyFont="1" applyFill="1" applyBorder="1" applyAlignment="1">
      <alignment horizontal="center" vertical="center"/>
    </xf>
    <xf numFmtId="43" fontId="33" fillId="0" borderId="14" xfId="1" applyFont="1" applyFill="1" applyBorder="1" applyAlignment="1">
      <alignment horizontal="center" vertical="center"/>
    </xf>
    <xf numFmtId="43" fontId="33" fillId="0" borderId="8" xfId="1" applyFont="1" applyFill="1" applyBorder="1" applyAlignment="1">
      <alignment horizontal="center" vertical="center"/>
    </xf>
    <xf numFmtId="43" fontId="33" fillId="0" borderId="9" xfId="1" applyFont="1" applyFill="1" applyBorder="1" applyAlignment="1">
      <alignment horizontal="center" vertical="center"/>
    </xf>
    <xf numFmtId="43" fontId="45" fillId="0" borderId="14" xfId="1" applyFont="1" applyFill="1" applyBorder="1" applyAlignment="1">
      <alignment horizontal="center" vertical="center"/>
    </xf>
    <xf numFmtId="43" fontId="45" fillId="0" borderId="8" xfId="1" applyFont="1" applyFill="1" applyBorder="1" applyAlignment="1">
      <alignment horizontal="center" vertical="center"/>
    </xf>
    <xf numFmtId="43" fontId="45" fillId="0" borderId="9" xfId="1" applyFont="1" applyFill="1" applyBorder="1" applyAlignment="1">
      <alignment horizontal="center" vertical="center"/>
    </xf>
    <xf numFmtId="43" fontId="99" fillId="0" borderId="13" xfId="1" applyFont="1" applyFill="1" applyBorder="1" applyAlignment="1">
      <alignment horizontal="center" vertical="center"/>
    </xf>
    <xf numFmtId="43" fontId="99" fillId="0" borderId="12" xfId="1" applyFont="1" applyFill="1" applyBorder="1" applyAlignment="1">
      <alignment horizontal="center" vertical="center"/>
    </xf>
    <xf numFmtId="43" fontId="99" fillId="0" borderId="11" xfId="1" applyFont="1" applyFill="1" applyBorder="1" applyAlignment="1">
      <alignment horizontal="center" vertical="center"/>
    </xf>
    <xf numFmtId="43" fontId="93" fillId="0" borderId="0" xfId="0" applyNumberFormat="1" applyFont="1" applyAlignment="1">
      <alignment vertical="center"/>
    </xf>
    <xf numFmtId="43" fontId="100" fillId="0" borderId="15" xfId="1" applyFont="1" applyFill="1" applyBorder="1" applyAlignment="1">
      <alignment horizontal="center" vertical="center"/>
    </xf>
    <xf numFmtId="0" fontId="101" fillId="0" borderId="10" xfId="33" applyFont="1" applyBorder="1" applyAlignment="1">
      <alignment vertical="center"/>
    </xf>
    <xf numFmtId="167" fontId="102" fillId="0" borderId="9" xfId="1" applyNumberFormat="1" applyFont="1" applyBorder="1" applyAlignment="1" applyProtection="1">
      <alignment horizontal="right" vertical="center"/>
    </xf>
    <xf numFmtId="43" fontId="102" fillId="0" borderId="9" xfId="1" applyFont="1" applyBorder="1" applyAlignment="1" applyProtection="1">
      <alignment horizontal="right" vertical="center"/>
    </xf>
    <xf numFmtId="167" fontId="102" fillId="0" borderId="9" xfId="1" applyNumberFormat="1" applyFont="1" applyFill="1" applyBorder="1" applyAlignment="1" applyProtection="1">
      <alignment horizontal="right" vertical="center"/>
    </xf>
    <xf numFmtId="43" fontId="102" fillId="0" borderId="9" xfId="1" applyFont="1" applyFill="1" applyBorder="1" applyAlignment="1" applyProtection="1">
      <alignment horizontal="right" vertical="center"/>
    </xf>
    <xf numFmtId="167" fontId="103" fillId="3" borderId="9" xfId="1" applyNumberFormat="1" applyFont="1" applyFill="1" applyBorder="1" applyAlignment="1" applyProtection="1">
      <alignment horizontal="right" vertical="center"/>
    </xf>
    <xf numFmtId="43" fontId="103" fillId="3" borderId="9" xfId="1" applyFont="1" applyFill="1" applyBorder="1" applyAlignment="1" applyProtection="1">
      <alignment horizontal="right" vertical="center"/>
    </xf>
    <xf numFmtId="0" fontId="104" fillId="0" borderId="0" xfId="33" applyFont="1" applyAlignment="1">
      <alignment vertical="center"/>
    </xf>
    <xf numFmtId="0" fontId="101" fillId="0" borderId="14" xfId="33" applyFont="1" applyBorder="1" applyAlignment="1">
      <alignment vertical="center"/>
    </xf>
    <xf numFmtId="0" fontId="102" fillId="0" borderId="14" xfId="33" applyFont="1" applyBorder="1" applyAlignment="1">
      <alignment vertical="center"/>
    </xf>
    <xf numFmtId="0" fontId="101" fillId="0" borderId="13" xfId="33" applyFont="1" applyBorder="1" applyAlignment="1">
      <alignment vertical="center"/>
    </xf>
    <xf numFmtId="43" fontId="34" fillId="0" borderId="10" xfId="1" applyFont="1" applyBorder="1" applyAlignment="1">
      <alignment vertical="center" wrapText="1"/>
    </xf>
    <xf numFmtId="43" fontId="34" fillId="3" borderId="10" xfId="1" applyFont="1" applyFill="1" applyBorder="1" applyAlignment="1">
      <alignment vertical="center" wrapText="1"/>
    </xf>
    <xf numFmtId="43" fontId="34" fillId="0" borderId="14" xfId="1" applyFont="1" applyBorder="1" applyAlignment="1">
      <alignment vertical="center" wrapText="1"/>
    </xf>
    <xf numFmtId="43" fontId="37" fillId="3" borderId="14" xfId="1" applyFont="1" applyFill="1" applyBorder="1" applyAlignment="1">
      <alignment vertical="center" wrapText="1"/>
    </xf>
    <xf numFmtId="43" fontId="86" fillId="0" borderId="14" xfId="1" applyFont="1" applyBorder="1" applyAlignment="1">
      <alignment vertical="center" wrapText="1"/>
    </xf>
    <xf numFmtId="43" fontId="37" fillId="0" borderId="1" xfId="1" applyFont="1" applyBorder="1" applyAlignment="1">
      <alignment vertical="center" wrapText="1"/>
    </xf>
    <xf numFmtId="43" fontId="37" fillId="3" borderId="1" xfId="1" applyFont="1" applyFill="1" applyBorder="1" applyAlignment="1">
      <alignment vertical="center" wrapText="1"/>
    </xf>
    <xf numFmtId="43" fontId="34" fillId="3" borderId="14" xfId="1" applyFont="1" applyFill="1" applyBorder="1" applyAlignment="1">
      <alignment vertical="center" wrapText="1"/>
    </xf>
    <xf numFmtId="43" fontId="107" fillId="0" borderId="1" xfId="1" applyFont="1" applyBorder="1" applyAlignment="1">
      <alignment vertical="center" wrapText="1"/>
    </xf>
    <xf numFmtId="43" fontId="37" fillId="0" borderId="1" xfId="1" applyFont="1" applyFill="1" applyBorder="1" applyAlignment="1">
      <alignment vertical="center" wrapText="1"/>
    </xf>
    <xf numFmtId="43" fontId="37" fillId="3" borderId="14" xfId="1" applyFont="1" applyFill="1" applyBorder="1" applyAlignment="1">
      <alignment vertical="center"/>
    </xf>
    <xf numFmtId="43" fontId="37" fillId="0" borderId="1" xfId="1" applyFont="1" applyFill="1" applyBorder="1" applyAlignment="1">
      <alignment vertical="center"/>
    </xf>
    <xf numFmtId="0" fontId="40" fillId="0" borderId="14" xfId="3" applyFont="1" applyFill="1" applyBorder="1" applyAlignment="1">
      <alignment horizontal="left" vertical="center"/>
    </xf>
    <xf numFmtId="0" fontId="40" fillId="0" borderId="14" xfId="3" applyFont="1" applyFill="1" applyBorder="1" applyAlignment="1">
      <alignment vertical="center"/>
    </xf>
    <xf numFmtId="0" fontId="78" fillId="0" borderId="8" xfId="8" applyFont="1" applyFill="1" applyBorder="1" applyAlignment="1">
      <alignment horizontal="left" vertical="center" wrapText="1"/>
    </xf>
    <xf numFmtId="43" fontId="33" fillId="0" borderId="13" xfId="1" applyFont="1" applyFill="1" applyBorder="1" applyAlignment="1">
      <alignment horizontal="center" vertical="center"/>
    </xf>
    <xf numFmtId="43" fontId="35" fillId="0" borderId="14" xfId="1" applyFont="1" applyFill="1" applyBorder="1" applyAlignment="1">
      <alignment horizontal="center" vertical="center"/>
    </xf>
    <xf numFmtId="43" fontId="28" fillId="0" borderId="9" xfId="1" applyNumberFormat="1" applyFont="1" applyFill="1" applyBorder="1" applyAlignment="1">
      <alignment horizontal="right" vertical="center"/>
    </xf>
    <xf numFmtId="43" fontId="99" fillId="0" borderId="10" xfId="1" applyFont="1" applyFill="1" applyBorder="1" applyAlignment="1">
      <alignment horizontal="center" vertical="center" wrapText="1"/>
    </xf>
    <xf numFmtId="43" fontId="108" fillId="0" borderId="14" xfId="1" applyFont="1" applyFill="1" applyBorder="1" applyAlignment="1">
      <alignment horizontal="center" vertical="center"/>
    </xf>
    <xf numFmtId="43" fontId="45" fillId="0" borderId="10" xfId="1" applyFont="1" applyFill="1" applyBorder="1" applyAlignment="1">
      <alignment horizontal="center" vertical="center"/>
    </xf>
    <xf numFmtId="43" fontId="45" fillId="0" borderId="14" xfId="1" applyFont="1" applyFill="1" applyBorder="1" applyAlignment="1">
      <alignment horizontal="center" vertical="center" wrapText="1"/>
    </xf>
    <xf numFmtId="43" fontId="107" fillId="0" borderId="1" xfId="1" applyFont="1" applyBorder="1" applyAlignment="1">
      <alignment vertical="center"/>
    </xf>
    <xf numFmtId="43" fontId="37" fillId="0" borderId="1" xfId="1" applyFont="1" applyBorder="1" applyAlignment="1">
      <alignment horizontal="center" vertical="center"/>
    </xf>
    <xf numFmtId="43" fontId="37" fillId="0" borderId="10" xfId="1" applyFont="1" applyBorder="1" applyAlignment="1">
      <alignment vertical="center"/>
    </xf>
    <xf numFmtId="43" fontId="37" fillId="0" borderId="14" xfId="1" applyFont="1" applyBorder="1" applyAlignment="1">
      <alignment vertical="center"/>
    </xf>
    <xf numFmtId="43" fontId="107" fillId="0" borderId="14" xfId="1" applyFont="1" applyBorder="1" applyAlignment="1">
      <alignment vertical="center"/>
    </xf>
    <xf numFmtId="43" fontId="37" fillId="0" borderId="14" xfId="1" applyFont="1" applyBorder="1" applyAlignment="1">
      <alignment horizontal="center" vertical="center"/>
    </xf>
    <xf numFmtId="0" fontId="31" fillId="0" borderId="0" xfId="28" quotePrefix="1" applyFont="1" applyAlignment="1" applyProtection="1">
      <alignment horizontal="left" vertical="center"/>
    </xf>
    <xf numFmtId="0" fontId="32" fillId="0" borderId="0" xfId="28" applyFont="1" applyBorder="1" applyAlignment="1" applyProtection="1">
      <alignment horizontal="left" vertical="center"/>
    </xf>
    <xf numFmtId="0" fontId="59" fillId="0" borderId="0" xfId="27" applyFont="1" applyBorder="1" applyAlignment="1">
      <alignment horizontal="left" vertical="center"/>
    </xf>
    <xf numFmtId="0" fontId="13" fillId="0" borderId="0" xfId="26" applyFont="1" applyAlignment="1">
      <alignment horizontal="center"/>
    </xf>
    <xf numFmtId="0" fontId="15" fillId="0" borderId="0" xfId="26" applyFont="1" applyAlignment="1">
      <alignment horizontal="center"/>
    </xf>
    <xf numFmtId="0" fontId="31" fillId="0" borderId="0" xfId="28" applyFont="1" applyBorder="1" applyAlignment="1" applyProtection="1">
      <alignment horizontal="left" vertical="center"/>
    </xf>
    <xf numFmtId="0" fontId="35" fillId="0" borderId="7" xfId="27" applyFont="1" applyBorder="1" applyAlignment="1">
      <alignment horizontal="center" vertical="center" wrapText="1"/>
    </xf>
    <xf numFmtId="0" fontId="35" fillId="0" borderId="6" xfId="27" applyFont="1" applyBorder="1" applyAlignment="1">
      <alignment horizontal="center" vertical="center" wrapText="1"/>
    </xf>
    <xf numFmtId="0" fontId="35" fillId="0" borderId="2" xfId="27" applyFont="1" applyBorder="1" applyAlignment="1">
      <alignment horizontal="center" vertical="center"/>
    </xf>
    <xf numFmtId="0" fontId="35" fillId="0" borderId="12" xfId="27" applyFont="1" applyBorder="1" applyAlignment="1">
      <alignment horizontal="center" vertical="center"/>
    </xf>
    <xf numFmtId="0" fontId="31" fillId="0" borderId="2" xfId="28" applyFont="1" applyBorder="1" applyAlignment="1" applyProtection="1">
      <alignment horizontal="left" vertical="center"/>
    </xf>
    <xf numFmtId="0" fontId="59" fillId="0" borderId="0" xfId="27" applyFont="1" applyBorder="1" applyAlignment="1">
      <alignment horizontal="left"/>
    </xf>
    <xf numFmtId="0" fontId="35" fillId="0" borderId="4" xfId="27" applyFont="1" applyBorder="1" applyAlignment="1">
      <alignment horizontal="center" vertical="center"/>
    </xf>
    <xf numFmtId="0" fontId="35" fillId="0" borderId="10" xfId="27" applyFont="1" applyBorder="1" applyAlignment="1">
      <alignment horizontal="center" vertical="center"/>
    </xf>
    <xf numFmtId="0" fontId="31" fillId="0" borderId="0" xfId="28" quotePrefix="1" applyFont="1" applyAlignment="1" applyProtection="1">
      <alignment horizontal="left"/>
    </xf>
    <xf numFmtId="0" fontId="32" fillId="0" borderId="2" xfId="28" applyFont="1" applyBorder="1" applyAlignment="1" applyProtection="1">
      <alignment horizontal="left"/>
    </xf>
    <xf numFmtId="0" fontId="35" fillId="0" borderId="3" xfId="27" applyFont="1" applyBorder="1" applyAlignment="1">
      <alignment horizontal="center" vertical="center"/>
    </xf>
    <xf numFmtId="0" fontId="35" fillId="0" borderId="8" xfId="28" applyFont="1" applyBorder="1" applyAlignment="1">
      <alignment vertical="center" wrapText="1"/>
    </xf>
    <xf numFmtId="0" fontId="35" fillId="0" borderId="0" xfId="27" applyFont="1" applyBorder="1" applyAlignment="1">
      <alignment vertical="center" wrapText="1"/>
    </xf>
    <xf numFmtId="0" fontId="35" fillId="0" borderId="9" xfId="27" applyFont="1" applyBorder="1" applyAlignment="1">
      <alignment vertical="center" wrapText="1"/>
    </xf>
    <xf numFmtId="0" fontId="33" fillId="0" borderId="0" xfId="27" quotePrefix="1" applyFont="1" applyBorder="1" applyAlignment="1" applyProtection="1">
      <alignment horizontal="left" vertical="center" wrapText="1"/>
    </xf>
    <xf numFmtId="0" fontId="33" fillId="0" borderId="9" xfId="27" applyFont="1" applyBorder="1" applyAlignment="1">
      <alignment horizontal="left" vertical="center" wrapText="1"/>
    </xf>
    <xf numFmtId="0" fontId="35" fillId="0" borderId="8" xfId="28" quotePrefix="1" applyFont="1" applyBorder="1" applyAlignment="1">
      <alignment horizontal="left" vertical="center" wrapText="1"/>
    </xf>
    <xf numFmtId="0" fontId="35" fillId="0" borderId="0" xfId="28" quotePrefix="1" applyFont="1" applyBorder="1" applyAlignment="1">
      <alignment horizontal="left" vertical="center" wrapText="1"/>
    </xf>
    <xf numFmtId="0" fontId="35" fillId="0" borderId="9" xfId="28" quotePrefix="1" applyFont="1" applyBorder="1" applyAlignment="1">
      <alignment horizontal="left" vertical="center" wrapText="1"/>
    </xf>
    <xf numFmtId="168" fontId="35" fillId="0" borderId="8" xfId="28" applyNumberFormat="1" applyFont="1" applyBorder="1" applyAlignment="1">
      <alignment horizontal="left" vertical="center"/>
    </xf>
    <xf numFmtId="168" fontId="35" fillId="0" borderId="0" xfId="28" applyNumberFormat="1" applyFont="1" applyBorder="1" applyAlignment="1">
      <alignment horizontal="left" vertical="center"/>
    </xf>
    <xf numFmtId="168" fontId="35" fillId="0" borderId="9" xfId="28" applyNumberFormat="1" applyFont="1" applyBorder="1" applyAlignment="1">
      <alignment horizontal="left" vertical="center"/>
    </xf>
    <xf numFmtId="0" fontId="105" fillId="0" borderId="0" xfId="33" quotePrefix="1" applyFont="1" applyAlignment="1">
      <alignment horizontal="left" vertical="center"/>
    </xf>
    <xf numFmtId="169" fontId="106" fillId="0" borderId="0" xfId="33" quotePrefix="1" applyNumberFormat="1" applyFont="1" applyAlignment="1" applyProtection="1">
      <alignment horizontal="left" vertical="center"/>
    </xf>
    <xf numFmtId="0" fontId="28" fillId="0" borderId="0" xfId="33" applyFont="1" applyBorder="1" applyAlignment="1">
      <alignment horizontal="right" vertical="center"/>
    </xf>
    <xf numFmtId="169" fontId="29" fillId="0" borderId="1" xfId="33" quotePrefix="1" applyNumberFormat="1" applyFont="1" applyBorder="1" applyAlignment="1" applyProtection="1">
      <alignment horizontal="center" vertical="center" wrapText="1"/>
    </xf>
    <xf numFmtId="169" fontId="29" fillId="0" borderId="1" xfId="33" applyNumberFormat="1" applyFont="1" applyBorder="1" applyAlignment="1" applyProtection="1">
      <alignment horizontal="center" vertical="center" wrapText="1"/>
    </xf>
    <xf numFmtId="0" fontId="28" fillId="0" borderId="10" xfId="33" applyFont="1" applyBorder="1" applyAlignment="1">
      <alignment horizontal="center" vertical="center"/>
    </xf>
    <xf numFmtId="0" fontId="28" fillId="0" borderId="14" xfId="33" applyFont="1" applyBorder="1" applyAlignment="1">
      <alignment horizontal="center" vertical="center"/>
    </xf>
    <xf numFmtId="0" fontId="28" fillId="0" borderId="1" xfId="33" applyFont="1" applyBorder="1" applyAlignment="1">
      <alignment horizontal="center" vertical="center" wrapText="1"/>
    </xf>
    <xf numFmtId="0" fontId="29" fillId="0" borderId="1" xfId="33" applyFont="1" applyBorder="1" applyAlignment="1">
      <alignment horizontal="center" vertical="center"/>
    </xf>
    <xf numFmtId="169" fontId="29" fillId="0" borderId="5" xfId="33" applyNumberFormat="1" applyFont="1" applyBorder="1" applyAlignment="1" applyProtection="1">
      <alignment horizontal="center" vertical="center" wrapText="1"/>
    </xf>
    <xf numFmtId="169" fontId="29" fillId="0" borderId="6" xfId="33" applyNumberFormat="1" applyFont="1" applyBorder="1" applyAlignment="1" applyProtection="1">
      <alignment horizontal="center" vertical="center" wrapText="1"/>
    </xf>
    <xf numFmtId="169" fontId="29" fillId="0" borderId="7" xfId="33" quotePrefix="1" applyNumberFormat="1" applyFont="1" applyBorder="1" applyAlignment="1" applyProtection="1">
      <alignment horizontal="center" vertical="center" wrapText="1"/>
    </xf>
    <xf numFmtId="169" fontId="29" fillId="0" borderId="6" xfId="33" quotePrefix="1" applyNumberFormat="1" applyFont="1" applyBorder="1" applyAlignment="1" applyProtection="1">
      <alignment horizontal="center" vertical="center" wrapText="1"/>
    </xf>
    <xf numFmtId="0" fontId="28" fillId="0" borderId="5" xfId="33" quotePrefix="1" applyFont="1" applyBorder="1" applyAlignment="1">
      <alignment horizontal="center" vertical="center"/>
    </xf>
    <xf numFmtId="0" fontId="28" fillId="0" borderId="6" xfId="33" quotePrefix="1" applyFont="1" applyBorder="1" applyAlignment="1">
      <alignment horizontal="center" vertical="center"/>
    </xf>
    <xf numFmtId="0" fontId="28" fillId="0" borderId="7" xfId="33" quotePrefix="1" applyFont="1" applyBorder="1" applyAlignment="1">
      <alignment horizontal="center" vertical="center"/>
    </xf>
    <xf numFmtId="0" fontId="56" fillId="0" borderId="0" xfId="33" quotePrefix="1" applyFont="1" applyAlignment="1">
      <alignment horizontal="left" vertical="center"/>
    </xf>
    <xf numFmtId="169" fontId="57" fillId="0" borderId="0" xfId="33" quotePrefix="1" applyNumberFormat="1" applyFont="1" applyAlignment="1" applyProtection="1">
      <alignment horizontal="left" vertical="center"/>
    </xf>
    <xf numFmtId="43" fontId="29" fillId="0" borderId="1" xfId="1" quotePrefix="1" applyFont="1" applyBorder="1" applyAlignment="1" applyProtection="1">
      <alignment horizontal="center" vertical="center" wrapText="1"/>
    </xf>
    <xf numFmtId="43" fontId="29" fillId="0" borderId="1" xfId="1" applyFont="1" applyBorder="1" applyAlignment="1" applyProtection="1">
      <alignment horizontal="center" vertical="center" wrapText="1"/>
    </xf>
    <xf numFmtId="43" fontId="29" fillId="0" borderId="5" xfId="1" applyFont="1" applyBorder="1" applyAlignment="1" applyProtection="1">
      <alignment horizontal="center" vertical="center" wrapText="1"/>
    </xf>
    <xf numFmtId="43" fontId="29" fillId="0" borderId="6" xfId="1" applyFont="1" applyBorder="1" applyAlignment="1" applyProtection="1">
      <alignment horizontal="center" vertical="center" wrapText="1"/>
    </xf>
    <xf numFmtId="43" fontId="29" fillId="0" borderId="7" xfId="1" quotePrefix="1" applyFont="1" applyBorder="1" applyAlignment="1" applyProtection="1">
      <alignment horizontal="center" vertical="center" wrapText="1"/>
    </xf>
    <xf numFmtId="43" fontId="29" fillId="0" borderId="6" xfId="1" quotePrefix="1" applyFont="1" applyBorder="1" applyAlignment="1" applyProtection="1">
      <alignment horizontal="center" vertical="center" wrapText="1"/>
    </xf>
    <xf numFmtId="43" fontId="28" fillId="0" borderId="1" xfId="1" applyFont="1" applyBorder="1" applyAlignment="1">
      <alignment horizontal="center" vertical="center" wrapText="1"/>
    </xf>
    <xf numFmtId="43" fontId="29" fillId="0" borderId="1" xfId="1" applyFont="1" applyBorder="1" applyAlignment="1">
      <alignment horizontal="center"/>
    </xf>
    <xf numFmtId="43" fontId="28" fillId="0" borderId="5" xfId="1" quotePrefix="1" applyFont="1" applyBorder="1" applyAlignment="1">
      <alignment horizontal="center" vertical="center"/>
    </xf>
    <xf numFmtId="43" fontId="28" fillId="0" borderId="6" xfId="1" quotePrefix="1" applyFont="1" applyBorder="1" applyAlignment="1">
      <alignment horizontal="center" vertical="center"/>
    </xf>
    <xf numFmtId="43" fontId="28" fillId="0" borderId="7" xfId="1" quotePrefix="1" applyFont="1" applyBorder="1" applyAlignment="1">
      <alignment horizontal="center"/>
    </xf>
    <xf numFmtId="43" fontId="28" fillId="0" borderId="6" xfId="1" quotePrefix="1" applyFont="1" applyBorder="1" applyAlignment="1">
      <alignment horizontal="center"/>
    </xf>
    <xf numFmtId="43" fontId="28" fillId="0" borderId="10" xfId="1" applyFont="1" applyBorder="1" applyAlignment="1">
      <alignment horizontal="center" vertical="center"/>
    </xf>
    <xf numFmtId="43" fontId="28" fillId="0" borderId="14" xfId="1" applyFont="1" applyBorder="1" applyAlignment="1">
      <alignment horizontal="center" vertical="center"/>
    </xf>
    <xf numFmtId="43" fontId="28" fillId="0" borderId="0" xfId="1" applyFont="1" applyBorder="1" applyAlignment="1">
      <alignment horizontal="right" vertical="center"/>
    </xf>
    <xf numFmtId="43" fontId="28" fillId="0" borderId="5" xfId="1" quotePrefix="1" applyFont="1" applyBorder="1" applyAlignment="1">
      <alignment horizontal="center"/>
    </xf>
    <xf numFmtId="0" fontId="35" fillId="0" borderId="7" xfId="27" quotePrefix="1" applyFont="1" applyBorder="1" applyAlignment="1">
      <alignment horizontal="center" vertical="center" wrapText="1"/>
    </xf>
    <xf numFmtId="0" fontId="35" fillId="0" borderId="6" xfId="27" quotePrefix="1" applyFont="1" applyBorder="1" applyAlignment="1">
      <alignment horizontal="center" vertical="center" wrapText="1"/>
    </xf>
    <xf numFmtId="0" fontId="33" fillId="3" borderId="10" xfId="35" applyFont="1" applyFill="1" applyBorder="1" applyAlignment="1">
      <alignment horizontal="center" vertical="center" wrapText="1"/>
    </xf>
    <xf numFmtId="0" fontId="33" fillId="3" borderId="13" xfId="35" applyFont="1" applyFill="1" applyBorder="1" applyAlignment="1">
      <alignment horizontal="center" vertical="center" wrapText="1"/>
    </xf>
    <xf numFmtId="0" fontId="29" fillId="0" borderId="0" xfId="35" quotePrefix="1" applyFont="1" applyAlignment="1">
      <alignment horizontal="left"/>
    </xf>
    <xf numFmtId="0" fontId="28" fillId="0" borderId="2" xfId="35" quotePrefix="1" applyFont="1" applyBorder="1" applyAlignment="1">
      <alignment horizontal="left"/>
    </xf>
    <xf numFmtId="0" fontId="33" fillId="0" borderId="2" xfId="35" applyFont="1" applyBorder="1" applyAlignment="1">
      <alignment horizontal="right" vertical="center"/>
    </xf>
    <xf numFmtId="0" fontId="31" fillId="0" borderId="0" xfId="33" quotePrefix="1" applyFont="1" applyAlignment="1">
      <alignment horizontal="left" vertical="center"/>
    </xf>
    <xf numFmtId="169" fontId="31" fillId="0" borderId="0" xfId="33" quotePrefix="1" applyNumberFormat="1" applyFont="1" applyAlignment="1" applyProtection="1">
      <alignment horizontal="left" vertical="center"/>
    </xf>
    <xf numFmtId="169" fontId="29" fillId="0" borderId="3" xfId="33" quotePrefix="1" applyNumberFormat="1" applyFont="1" applyBorder="1" applyAlignment="1" applyProtection="1">
      <alignment horizontal="center" vertical="center" wrapText="1"/>
    </xf>
    <xf numFmtId="169" fontId="29" fillId="0" borderId="4" xfId="33" quotePrefix="1" applyNumberFormat="1" applyFont="1" applyBorder="1" applyAlignment="1" applyProtection="1">
      <alignment horizontal="center" vertical="center" wrapText="1"/>
    </xf>
    <xf numFmtId="169" fontId="29" fillId="0" borderId="11" xfId="33" quotePrefix="1" applyNumberFormat="1" applyFont="1" applyBorder="1" applyAlignment="1" applyProtection="1">
      <alignment horizontal="center" vertical="center" wrapText="1"/>
    </xf>
    <xf numFmtId="169" fontId="29" fillId="0" borderId="12" xfId="33" quotePrefix="1" applyNumberFormat="1" applyFont="1" applyBorder="1" applyAlignment="1" applyProtection="1">
      <alignment horizontal="center" vertical="center" wrapText="1"/>
    </xf>
    <xf numFmtId="169" fontId="29" fillId="0" borderId="3" xfId="33" applyNumberFormat="1" applyFont="1" applyBorder="1" applyAlignment="1" applyProtection="1">
      <alignment horizontal="center" vertical="center" wrapText="1"/>
    </xf>
    <xf numFmtId="169" fontId="29" fillId="0" borderId="16" xfId="33" applyNumberFormat="1" applyFont="1" applyBorder="1" applyAlignment="1" applyProtection="1">
      <alignment horizontal="center" vertical="center" wrapText="1"/>
    </xf>
    <xf numFmtId="169" fontId="29" fillId="0" borderId="4" xfId="33" applyNumberFormat="1" applyFont="1" applyBorder="1" applyAlignment="1" applyProtection="1">
      <alignment horizontal="center" vertical="center" wrapText="1"/>
    </xf>
    <xf numFmtId="169" fontId="29" fillId="0" borderId="11" xfId="33" applyNumberFormat="1" applyFont="1" applyBorder="1" applyAlignment="1" applyProtection="1">
      <alignment horizontal="center" vertical="center" wrapText="1"/>
    </xf>
    <xf numFmtId="169" fontId="29" fillId="0" borderId="2" xfId="33" applyNumberFormat="1" applyFont="1" applyBorder="1" applyAlignment="1" applyProtection="1">
      <alignment horizontal="center" vertical="center" wrapText="1"/>
    </xf>
    <xf numFmtId="169" fontId="29" fillId="0" borderId="12" xfId="33" applyNumberFormat="1" applyFont="1" applyBorder="1" applyAlignment="1" applyProtection="1">
      <alignment horizontal="center" vertical="center" wrapText="1"/>
    </xf>
    <xf numFmtId="0" fontId="28" fillId="0" borderId="10" xfId="33" applyFont="1" applyBorder="1" applyAlignment="1">
      <alignment horizontal="center" vertical="center" wrapText="1"/>
    </xf>
    <xf numFmtId="0" fontId="28" fillId="0" borderId="14" xfId="33" applyFont="1" applyBorder="1" applyAlignment="1">
      <alignment horizontal="center" vertical="center" wrapText="1"/>
    </xf>
    <xf numFmtId="0" fontId="28" fillId="0" borderId="13" xfId="33" applyFont="1" applyBorder="1" applyAlignment="1">
      <alignment horizontal="center" vertical="center" wrapText="1"/>
    </xf>
    <xf numFmtId="0" fontId="29" fillId="0" borderId="7" xfId="33" applyFont="1" applyBorder="1" applyAlignment="1">
      <alignment horizontal="center" vertical="center" wrapText="1"/>
    </xf>
    <xf numFmtId="0" fontId="29" fillId="0" borderId="5" xfId="33" applyFont="1" applyBorder="1" applyAlignment="1">
      <alignment horizontal="center" vertical="center"/>
    </xf>
    <xf numFmtId="0" fontId="29" fillId="0" borderId="6" xfId="33" applyFont="1" applyBorder="1" applyAlignment="1">
      <alignment horizontal="center" vertical="center"/>
    </xf>
    <xf numFmtId="169" fontId="29" fillId="0" borderId="7" xfId="33" applyNumberFormat="1" applyFont="1" applyBorder="1" applyAlignment="1" applyProtection="1">
      <alignment horizontal="center" vertical="center" wrapText="1"/>
    </xf>
    <xf numFmtId="0" fontId="29" fillId="0" borderId="7" xfId="33" applyFont="1" applyBorder="1" applyAlignment="1">
      <alignment horizontal="center" vertical="center"/>
    </xf>
    <xf numFmtId="0" fontId="28" fillId="0" borderId="2" xfId="27" applyFont="1" applyBorder="1" applyAlignment="1">
      <alignment horizontal="right"/>
    </xf>
    <xf numFmtId="0" fontId="28" fillId="0" borderId="2" xfId="27" applyFont="1" applyBorder="1" applyAlignment="1">
      <alignment horizontal="right" vertical="center"/>
    </xf>
    <xf numFmtId="169" fontId="31" fillId="0" borderId="7" xfId="33" applyNumberFormat="1" applyFont="1" applyBorder="1" applyAlignment="1" applyProtection="1">
      <alignment horizontal="center" vertical="center" wrapText="1"/>
    </xf>
    <xf numFmtId="169" fontId="31" fillId="0" borderId="5" xfId="33" applyNumberFormat="1" applyFont="1" applyBorder="1" applyAlignment="1" applyProtection="1">
      <alignment horizontal="center" vertical="center" wrapText="1"/>
    </xf>
    <xf numFmtId="169" fontId="31" fillId="0" borderId="6" xfId="33" applyNumberFormat="1" applyFont="1" applyBorder="1" applyAlignment="1" applyProtection="1">
      <alignment horizontal="center" vertical="center" wrapText="1"/>
    </xf>
    <xf numFmtId="0" fontId="32" fillId="0" borderId="7" xfId="33" quotePrefix="1" applyFont="1" applyBorder="1" applyAlignment="1">
      <alignment horizontal="center" vertical="center"/>
    </xf>
    <xf numFmtId="0" fontId="32" fillId="0" borderId="6" xfId="33" quotePrefix="1" applyFont="1" applyBorder="1" applyAlignment="1">
      <alignment horizontal="center" vertical="center"/>
    </xf>
    <xf numFmtId="0" fontId="71" fillId="0" borderId="0" xfId="33" quotePrefix="1" applyFont="1" applyAlignment="1">
      <alignment horizontal="left" vertical="center"/>
    </xf>
    <xf numFmtId="169" fontId="71" fillId="0" borderId="0" xfId="33" quotePrefix="1" applyNumberFormat="1" applyFont="1" applyAlignment="1" applyProtection="1">
      <alignment horizontal="left" vertical="center"/>
    </xf>
    <xf numFmtId="0" fontId="31" fillId="0" borderId="7" xfId="33" applyFont="1" applyBorder="1" applyAlignment="1">
      <alignment horizontal="center" vertical="center"/>
    </xf>
    <xf numFmtId="0" fontId="31" fillId="0" borderId="5" xfId="33" applyFont="1" applyBorder="1" applyAlignment="1">
      <alignment horizontal="center" vertical="center"/>
    </xf>
    <xf numFmtId="0" fontId="31" fillId="0" borderId="6" xfId="33" applyFont="1" applyBorder="1" applyAlignment="1">
      <alignment horizontal="center" vertical="center"/>
    </xf>
    <xf numFmtId="0" fontId="31" fillId="0" borderId="0" xfId="0" quotePrefix="1" applyFont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right" vertical="center"/>
    </xf>
    <xf numFmtId="0" fontId="37" fillId="0" borderId="7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43" fontId="35" fillId="0" borderId="10" xfId="1" applyFont="1" applyFill="1" applyBorder="1" applyAlignment="1">
      <alignment horizontal="center" vertical="center" wrapText="1"/>
    </xf>
    <xf numFmtId="43" fontId="35" fillId="0" borderId="14" xfId="1" applyFont="1" applyFill="1" applyBorder="1" applyAlignment="1">
      <alignment horizontal="center" vertical="center" wrapText="1"/>
    </xf>
    <xf numFmtId="43" fontId="35" fillId="3" borderId="10" xfId="1" applyFont="1" applyFill="1" applyBorder="1" applyAlignment="1">
      <alignment horizontal="center" vertical="center" wrapText="1"/>
    </xf>
    <xf numFmtId="43" fontId="35" fillId="3" borderId="14" xfId="1" applyFont="1" applyFill="1" applyBorder="1" applyAlignment="1">
      <alignment horizontal="center" vertical="center" wrapText="1"/>
    </xf>
    <xf numFmtId="0" fontId="31" fillId="0" borderId="0" xfId="0" quotePrefix="1" applyFont="1" applyAlignment="1" applyProtection="1">
      <alignment horizontal="left" vertical="center"/>
    </xf>
    <xf numFmtId="0" fontId="32" fillId="0" borderId="0" xfId="0" quotePrefix="1" applyFont="1" applyAlignment="1" applyProtection="1">
      <alignment horizontal="left"/>
    </xf>
    <xf numFmtId="0" fontId="35" fillId="0" borderId="10" xfId="5" applyFont="1" applyFill="1" applyBorder="1" applyAlignment="1">
      <alignment horizontal="center" vertical="center" wrapText="1"/>
    </xf>
    <xf numFmtId="0" fontId="35" fillId="0" borderId="14" xfId="5" applyFont="1" applyFill="1" applyBorder="1" applyAlignment="1">
      <alignment horizontal="center" vertical="center"/>
    </xf>
    <xf numFmtId="43" fontId="35" fillId="0" borderId="7" xfId="1" applyFont="1" applyFill="1" applyBorder="1" applyAlignment="1">
      <alignment horizontal="center" vertical="top"/>
    </xf>
    <xf numFmtId="43" fontId="35" fillId="0" borderId="5" xfId="1" applyFont="1" applyFill="1" applyBorder="1" applyAlignment="1">
      <alignment horizontal="center" vertical="top"/>
    </xf>
    <xf numFmtId="43" fontId="35" fillId="0" borderId="6" xfId="1" applyFont="1" applyFill="1" applyBorder="1" applyAlignment="1">
      <alignment horizontal="center" vertical="top"/>
    </xf>
    <xf numFmtId="43" fontId="35" fillId="0" borderId="7" xfId="1" applyFont="1" applyFill="1" applyBorder="1" applyAlignment="1">
      <alignment horizontal="center" vertical="center" wrapText="1"/>
    </xf>
    <xf numFmtId="43" fontId="35" fillId="0" borderId="5" xfId="1" applyFont="1" applyFill="1" applyBorder="1" applyAlignment="1">
      <alignment horizontal="center" vertical="center" wrapText="1"/>
    </xf>
    <xf numFmtId="43" fontId="35" fillId="0" borderId="6" xfId="1" applyFont="1" applyFill="1" applyBorder="1" applyAlignment="1">
      <alignment horizontal="center" vertical="center" wrapText="1"/>
    </xf>
    <xf numFmtId="43" fontId="33" fillId="0" borderId="2" xfId="1" applyFont="1" applyBorder="1" applyAlignment="1">
      <alignment horizontal="right"/>
    </xf>
    <xf numFmtId="43" fontId="35" fillId="0" borderId="11" xfId="1" applyFont="1" applyFill="1" applyBorder="1" applyAlignment="1">
      <alignment horizontal="center" vertical="center"/>
    </xf>
    <xf numFmtId="43" fontId="35" fillId="0" borderId="2" xfId="1" applyFont="1" applyFill="1" applyBorder="1" applyAlignment="1">
      <alignment horizontal="center" vertical="center"/>
    </xf>
    <xf numFmtId="43" fontId="35" fillId="0" borderId="12" xfId="1" applyFont="1" applyFill="1" applyBorder="1" applyAlignment="1">
      <alignment horizontal="center" vertical="center"/>
    </xf>
    <xf numFmtId="0" fontId="31" fillId="0" borderId="0" xfId="27" quotePrefix="1" applyFont="1" applyAlignment="1" applyProtection="1">
      <alignment horizontal="left" vertical="center"/>
    </xf>
    <xf numFmtId="43" fontId="53" fillId="0" borderId="1" xfId="1" applyFont="1" applyBorder="1" applyAlignment="1">
      <alignment horizontal="center" vertical="center"/>
    </xf>
    <xf numFmtId="43" fontId="53" fillId="3" borderId="10" xfId="1" applyFont="1" applyFill="1" applyBorder="1" applyAlignment="1">
      <alignment horizontal="center" vertical="center" wrapText="1"/>
    </xf>
    <xf numFmtId="43" fontId="53" fillId="3" borderId="13" xfId="1" applyFont="1" applyFill="1" applyBorder="1" applyAlignment="1">
      <alignment horizontal="center" vertical="center"/>
    </xf>
    <xf numFmtId="43" fontId="53" fillId="0" borderId="10" xfId="1" applyFont="1" applyBorder="1" applyAlignment="1">
      <alignment horizontal="center" vertical="center"/>
    </xf>
    <xf numFmtId="43" fontId="59" fillId="0" borderId="13" xfId="1" applyFont="1" applyBorder="1" applyAlignment="1">
      <alignment vertical="center"/>
    </xf>
    <xf numFmtId="43" fontId="53" fillId="3" borderId="13" xfId="1" applyFont="1" applyFill="1" applyBorder="1" applyAlignment="1">
      <alignment horizontal="center" vertical="center" wrapText="1"/>
    </xf>
    <xf numFmtId="0" fontId="29" fillId="0" borderId="3" xfId="27" applyFont="1" applyBorder="1" applyAlignment="1">
      <alignment horizontal="center" vertical="center" wrapText="1"/>
    </xf>
    <xf numFmtId="0" fontId="29" fillId="0" borderId="11" xfId="27" applyFont="1" applyBorder="1" applyAlignment="1">
      <alignment horizontal="center" vertical="center" wrapText="1"/>
    </xf>
    <xf numFmtId="0" fontId="33" fillId="0" borderId="11" xfId="27" applyFont="1" applyBorder="1" applyAlignment="1">
      <alignment horizontal="center"/>
    </xf>
    <xf numFmtId="0" fontId="33" fillId="0" borderId="12" xfId="27" applyFont="1" applyBorder="1" applyAlignment="1">
      <alignment horizontal="center"/>
    </xf>
    <xf numFmtId="43" fontId="35" fillId="0" borderId="1" xfId="1" applyFont="1" applyBorder="1" applyAlignment="1">
      <alignment horizontal="center"/>
    </xf>
    <xf numFmtId="43" fontId="35" fillId="3" borderId="13" xfId="1" applyFont="1" applyFill="1" applyBorder="1" applyAlignment="1">
      <alignment horizontal="center" vertical="center"/>
    </xf>
    <xf numFmtId="43" fontId="35" fillId="0" borderId="10" xfId="1" applyFont="1" applyBorder="1" applyAlignment="1">
      <alignment horizontal="center" vertical="center"/>
    </xf>
    <xf numFmtId="43" fontId="33" fillId="0" borderId="13" xfId="1" applyFont="1" applyBorder="1" applyAlignment="1">
      <alignment vertical="center"/>
    </xf>
    <xf numFmtId="43" fontId="35" fillId="3" borderId="13" xfId="1" applyFont="1" applyFill="1" applyBorder="1" applyAlignment="1">
      <alignment horizontal="center" vertical="center" wrapText="1"/>
    </xf>
    <xf numFmtId="0" fontId="35" fillId="0" borderId="3" xfId="27" applyFont="1" applyBorder="1" applyAlignment="1">
      <alignment horizontal="center" vertical="center" wrapText="1"/>
    </xf>
    <xf numFmtId="0" fontId="35" fillId="0" borderId="4" xfId="27" applyFont="1" applyBorder="1" applyAlignment="1">
      <alignment horizontal="center" vertical="center" wrapText="1"/>
    </xf>
    <xf numFmtId="0" fontId="35" fillId="0" borderId="11" xfId="27" applyFont="1" applyBorder="1" applyAlignment="1">
      <alignment horizontal="center" vertical="center" wrapText="1"/>
    </xf>
    <xf numFmtId="0" fontId="35" fillId="0" borderId="12" xfId="27" applyFont="1" applyBorder="1" applyAlignment="1">
      <alignment horizontal="center" vertical="center" wrapText="1"/>
    </xf>
    <xf numFmtId="0" fontId="31" fillId="0" borderId="0" xfId="0" quotePrefix="1" applyFont="1" applyAlignment="1">
      <alignment horizontal="left"/>
    </xf>
    <xf numFmtId="0" fontId="34" fillId="0" borderId="2" xfId="0" applyFont="1" applyBorder="1" applyAlignment="1">
      <alignment horizontal="right"/>
    </xf>
    <xf numFmtId="0" fontId="35" fillId="0" borderId="7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3" borderId="4" xfId="0" quotePrefix="1" applyFont="1" applyFill="1" applyBorder="1" applyAlignment="1">
      <alignment horizontal="center" vertical="center" wrapText="1"/>
    </xf>
    <xf numFmtId="0" fontId="35" fillId="3" borderId="9" xfId="0" quotePrefix="1" applyFont="1" applyFill="1" applyBorder="1" applyAlignment="1">
      <alignment horizontal="center" vertical="center" wrapText="1"/>
    </xf>
    <xf numFmtId="0" fontId="35" fillId="3" borderId="12" xfId="0" quotePrefix="1" applyFont="1" applyFill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7" xfId="0" quotePrefix="1" applyFont="1" applyBorder="1" applyAlignment="1">
      <alignment horizontal="center" vertical="center" wrapText="1"/>
    </xf>
    <xf numFmtId="0" fontId="35" fillId="0" borderId="5" xfId="0" quotePrefix="1" applyFont="1" applyBorder="1" applyAlignment="1">
      <alignment horizontal="center" vertical="center" wrapText="1"/>
    </xf>
    <xf numFmtId="0" fontId="35" fillId="0" borderId="6" xfId="0" quotePrefix="1" applyFont="1" applyBorder="1" applyAlignment="1">
      <alignment horizontal="center" vertical="center" wrapText="1"/>
    </xf>
    <xf numFmtId="0" fontId="33" fillId="0" borderId="10" xfId="0" quotePrefix="1" applyFont="1" applyBorder="1" applyAlignment="1">
      <alignment horizontal="center" vertical="center" wrapText="1"/>
    </xf>
    <xf numFmtId="0" fontId="33" fillId="0" borderId="14" xfId="0" quotePrefix="1" applyFont="1" applyBorder="1" applyAlignment="1">
      <alignment horizontal="center" vertical="center" wrapText="1"/>
    </xf>
    <xf numFmtId="0" fontId="33" fillId="0" borderId="13" xfId="0" quotePrefix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3" borderId="1" xfId="0" quotePrefix="1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right" vertical="center"/>
    </xf>
    <xf numFmtId="171" fontId="33" fillId="0" borderId="1" xfId="27" applyNumberFormat="1" applyFont="1" applyBorder="1" applyAlignment="1" applyProtection="1">
      <alignment horizontal="center"/>
    </xf>
    <xf numFmtId="0" fontId="33" fillId="0" borderId="2" xfId="27" applyFont="1" applyBorder="1" applyAlignment="1">
      <alignment horizontal="right" vertical="center"/>
    </xf>
    <xf numFmtId="0" fontId="35" fillId="0" borderId="10" xfId="27" applyFont="1" applyBorder="1" applyAlignment="1" applyProtection="1">
      <alignment horizontal="center" vertical="center" wrapText="1"/>
    </xf>
    <xf numFmtId="0" fontId="35" fillId="0" borderId="14" xfId="27" applyFont="1" applyBorder="1" applyAlignment="1" applyProtection="1">
      <alignment horizontal="center" vertical="center"/>
    </xf>
    <xf numFmtId="0" fontId="35" fillId="0" borderId="13" xfId="27" applyFont="1" applyBorder="1" applyAlignment="1" applyProtection="1">
      <alignment horizontal="center" vertical="center"/>
    </xf>
    <xf numFmtId="43" fontId="35" fillId="0" borderId="7" xfId="1" applyFont="1" applyBorder="1" applyAlignment="1" applyProtection="1">
      <alignment horizontal="center" vertical="center"/>
    </xf>
    <xf numFmtId="43" fontId="35" fillId="0" borderId="5" xfId="1" applyFont="1" applyBorder="1" applyAlignment="1" applyProtection="1">
      <alignment horizontal="center" vertical="center"/>
    </xf>
    <xf numFmtId="43" fontId="35" fillId="0" borderId="10" xfId="1" applyFont="1" applyBorder="1" applyAlignment="1" applyProtection="1">
      <alignment horizontal="center" vertical="center" wrapText="1"/>
    </xf>
    <xf numFmtId="43" fontId="35" fillId="0" borderId="14" xfId="1" applyFont="1" applyBorder="1" applyAlignment="1" applyProtection="1">
      <alignment horizontal="center" vertical="center" wrapText="1"/>
    </xf>
    <xf numFmtId="43" fontId="35" fillId="0" borderId="13" xfId="1" applyFont="1" applyBorder="1" applyAlignment="1" applyProtection="1">
      <alignment horizontal="center" vertical="center" wrapText="1"/>
    </xf>
    <xf numFmtId="0" fontId="35" fillId="0" borderId="14" xfId="27" applyFont="1" applyBorder="1" applyAlignment="1" applyProtection="1">
      <alignment horizontal="center" vertical="center" wrapText="1"/>
    </xf>
    <xf numFmtId="0" fontId="35" fillId="0" borderId="13" xfId="27" applyFont="1" applyBorder="1" applyAlignment="1" applyProtection="1">
      <alignment horizontal="center" vertical="center" wrapText="1"/>
    </xf>
    <xf numFmtId="43" fontId="35" fillId="0" borderId="6" xfId="1" applyFont="1" applyBorder="1" applyAlignment="1" applyProtection="1">
      <alignment horizontal="center" vertical="center"/>
    </xf>
    <xf numFmtId="0" fontId="33" fillId="0" borderId="2" xfId="27" applyFont="1" applyBorder="1" applyAlignment="1">
      <alignment horizontal="right"/>
    </xf>
    <xf numFmtId="0" fontId="35" fillId="0" borderId="8" xfId="27" applyFont="1" applyBorder="1" applyAlignment="1">
      <alignment horizontal="center" vertical="center" wrapText="1"/>
    </xf>
    <xf numFmtId="0" fontId="35" fillId="0" borderId="9" xfId="27" applyFont="1" applyBorder="1" applyAlignment="1">
      <alignment horizontal="center" vertical="center" wrapText="1"/>
    </xf>
    <xf numFmtId="0" fontId="35" fillId="0" borderId="5" xfId="27" applyFont="1" applyBorder="1" applyAlignment="1">
      <alignment horizontal="center" vertical="center" wrapText="1"/>
    </xf>
    <xf numFmtId="0" fontId="35" fillId="3" borderId="10" xfId="27" applyFont="1" applyFill="1" applyBorder="1" applyAlignment="1">
      <alignment horizontal="center" vertical="center" wrapText="1"/>
    </xf>
    <xf numFmtId="0" fontId="35" fillId="3" borderId="9" xfId="27" applyFont="1" applyFill="1" applyBorder="1" applyAlignment="1">
      <alignment horizontal="center" vertical="center" wrapText="1"/>
    </xf>
    <xf numFmtId="0" fontId="35" fillId="3" borderId="12" xfId="27" applyFont="1" applyFill="1" applyBorder="1" applyAlignment="1">
      <alignment horizontal="center" vertical="center" wrapText="1"/>
    </xf>
    <xf numFmtId="0" fontId="33" fillId="0" borderId="10" xfId="27" quotePrefix="1" applyFont="1" applyBorder="1" applyAlignment="1">
      <alignment horizontal="center" vertical="center" wrapText="1"/>
    </xf>
    <xf numFmtId="0" fontId="33" fillId="0" borderId="13" xfId="27" quotePrefix="1" applyFont="1" applyBorder="1" applyAlignment="1">
      <alignment horizontal="center" vertical="center" wrapText="1"/>
    </xf>
    <xf numFmtId="0" fontId="31" fillId="0" borderId="0" xfId="0" quotePrefix="1" applyFont="1" applyAlignment="1" applyProtection="1">
      <alignment horizontal="left"/>
    </xf>
    <xf numFmtId="0" fontId="39" fillId="0" borderId="0" xfId="3" applyFont="1" applyFill="1" applyBorder="1" applyAlignment="1">
      <alignment horizontal="center" vertical="top"/>
    </xf>
    <xf numFmtId="49" fontId="39" fillId="0" borderId="1" xfId="3" applyNumberFormat="1" applyFont="1" applyFill="1" applyBorder="1" applyAlignment="1">
      <alignment horizontal="center" vertical="center"/>
    </xf>
    <xf numFmtId="49" fontId="39" fillId="0" borderId="10" xfId="3" applyNumberFormat="1" applyFont="1" applyFill="1" applyBorder="1" applyAlignment="1">
      <alignment horizontal="center" vertical="center"/>
    </xf>
    <xf numFmtId="43" fontId="39" fillId="0" borderId="1" xfId="1" applyFont="1" applyBorder="1" applyAlignment="1">
      <alignment horizontal="center"/>
    </xf>
    <xf numFmtId="43" fontId="39" fillId="0" borderId="10" xfId="1" applyFont="1" applyBorder="1" applyAlignment="1">
      <alignment horizontal="center" vertical="center" wrapText="1"/>
    </xf>
    <xf numFmtId="43" fontId="39" fillId="0" borderId="13" xfId="1" applyFont="1" applyBorder="1" applyAlignment="1">
      <alignment horizontal="center" vertical="center"/>
    </xf>
    <xf numFmtId="43" fontId="39" fillId="0" borderId="10" xfId="1" applyFont="1" applyBorder="1" applyAlignment="1">
      <alignment horizontal="center" vertical="center"/>
    </xf>
    <xf numFmtId="43" fontId="40" fillId="0" borderId="13" xfId="1" applyFont="1" applyBorder="1" applyAlignment="1">
      <alignment vertical="center"/>
    </xf>
    <xf numFmtId="43" fontId="39" fillId="0" borderId="13" xfId="1" applyFont="1" applyBorder="1" applyAlignment="1">
      <alignment horizontal="center" vertical="center" wrapText="1"/>
    </xf>
    <xf numFmtId="0" fontId="39" fillId="0" borderId="10" xfId="27" applyFont="1" applyBorder="1" applyAlignment="1">
      <alignment horizontal="center" vertical="center"/>
    </xf>
    <xf numFmtId="0" fontId="40" fillId="0" borderId="13" xfId="27" applyFont="1" applyBorder="1" applyAlignment="1">
      <alignment vertical="center"/>
    </xf>
    <xf numFmtId="0" fontId="39" fillId="0" borderId="10" xfId="27" applyFont="1" applyBorder="1" applyAlignment="1">
      <alignment horizontal="center" vertical="center" wrapText="1"/>
    </xf>
    <xf numFmtId="0" fontId="39" fillId="0" borderId="13" xfId="27" applyFont="1" applyBorder="1" applyAlignment="1">
      <alignment horizontal="center" vertical="center" wrapText="1"/>
    </xf>
    <xf numFmtId="0" fontId="33" fillId="0" borderId="2" xfId="0" applyFont="1" applyBorder="1" applyAlignment="1">
      <alignment horizontal="right"/>
    </xf>
    <xf numFmtId="0" fontId="47" fillId="0" borderId="10" xfId="27" applyFont="1" applyBorder="1" applyAlignment="1">
      <alignment horizontal="center" vertical="center"/>
    </xf>
    <xf numFmtId="0" fontId="47" fillId="0" borderId="13" xfId="27" applyFont="1" applyBorder="1" applyAlignment="1">
      <alignment vertical="center"/>
    </xf>
    <xf numFmtId="0" fontId="47" fillId="0" borderId="10" xfId="27" applyFont="1" applyBorder="1" applyAlignment="1">
      <alignment horizontal="center" vertical="center" wrapText="1"/>
    </xf>
    <xf numFmtId="0" fontId="47" fillId="0" borderId="13" xfId="27" applyFont="1" applyBorder="1" applyAlignment="1">
      <alignment horizontal="center" vertical="center" wrapText="1"/>
    </xf>
    <xf numFmtId="49" fontId="47" fillId="0" borderId="1" xfId="3" applyNumberFormat="1" applyFont="1" applyFill="1" applyBorder="1" applyAlignment="1">
      <alignment horizontal="center" vertical="center"/>
    </xf>
    <xf numFmtId="0" fontId="47" fillId="0" borderId="1" xfId="27" applyFont="1" applyBorder="1" applyAlignment="1">
      <alignment horizontal="center"/>
    </xf>
    <xf numFmtId="0" fontId="47" fillId="0" borderId="13" xfId="27" applyFont="1" applyBorder="1" applyAlignment="1">
      <alignment horizontal="center" vertical="center"/>
    </xf>
    <xf numFmtId="49" fontId="50" fillId="3" borderId="1" xfId="2" applyNumberFormat="1" applyFont="1" applyFill="1" applyBorder="1" applyAlignment="1" applyProtection="1">
      <alignment horizontal="center" vertical="center"/>
    </xf>
    <xf numFmtId="49" fontId="50" fillId="3" borderId="7" xfId="2" applyNumberFormat="1" applyFont="1" applyFill="1" applyBorder="1" applyAlignment="1" applyProtection="1">
      <alignment horizontal="center" vertical="center"/>
    </xf>
    <xf numFmtId="43" fontId="50" fillId="0" borderId="2" xfId="1" applyFont="1" applyFill="1" applyBorder="1" applyAlignment="1">
      <alignment horizontal="center" vertical="center" wrapText="1"/>
    </xf>
    <xf numFmtId="0" fontId="42" fillId="0" borderId="0" xfId="25" applyFont="1" applyAlignment="1" applyProtection="1">
      <alignment horizontal="left" vertical="center"/>
    </xf>
    <xf numFmtId="49" fontId="35" fillId="3" borderId="1" xfId="2" applyNumberFormat="1" applyFont="1" applyFill="1" applyBorder="1" applyAlignment="1" applyProtection="1">
      <alignment horizontal="center" vertical="center" wrapText="1"/>
    </xf>
    <xf numFmtId="49" fontId="35" fillId="3" borderId="7" xfId="2" applyNumberFormat="1" applyFont="1" applyFill="1" applyBorder="1" applyAlignment="1" applyProtection="1">
      <alignment horizontal="center" vertical="center" wrapText="1"/>
    </xf>
    <xf numFmtId="0" fontId="37" fillId="0" borderId="0" xfId="2" applyFont="1" applyFill="1" applyBorder="1" applyAlignment="1">
      <alignment horizontal="left" vertical="center"/>
    </xf>
    <xf numFmtId="0" fontId="37" fillId="0" borderId="0" xfId="2" applyFont="1" applyFill="1" applyAlignment="1">
      <alignment horizontal="left" vertical="center"/>
    </xf>
    <xf numFmtId="0" fontId="35" fillId="0" borderId="2" xfId="2" applyFont="1" applyFill="1" applyBorder="1" applyAlignment="1">
      <alignment horizontal="center" vertical="center" wrapText="1"/>
    </xf>
    <xf numFmtId="49" fontId="60" fillId="3" borderId="1" xfId="2" applyNumberFormat="1" applyFont="1" applyFill="1" applyBorder="1" applyAlignment="1" applyProtection="1">
      <alignment horizontal="center" vertical="center" wrapText="1"/>
    </xf>
    <xf numFmtId="49" fontId="60" fillId="3" borderId="7" xfId="2" applyNumberFormat="1" applyFont="1" applyFill="1" applyBorder="1" applyAlignment="1" applyProtection="1">
      <alignment horizontal="center" vertical="center" wrapText="1"/>
    </xf>
    <xf numFmtId="43" fontId="50" fillId="0" borderId="2" xfId="1" applyFont="1" applyFill="1" applyBorder="1" applyAlignment="1">
      <alignment horizontal="right" vertical="center" wrapText="1"/>
    </xf>
    <xf numFmtId="0" fontId="59" fillId="0" borderId="3" xfId="27" applyFont="1" applyBorder="1" applyAlignment="1">
      <alignment horizontal="center" vertical="center" wrapText="1"/>
    </xf>
    <xf numFmtId="0" fontId="59" fillId="0" borderId="4" xfId="27" applyFont="1" applyBorder="1" applyAlignment="1">
      <alignment horizontal="center" vertical="center" wrapText="1"/>
    </xf>
    <xf numFmtId="0" fontId="59" fillId="0" borderId="11" xfId="27" applyFont="1" applyBorder="1" applyAlignment="1">
      <alignment horizontal="center" vertical="center" wrapText="1"/>
    </xf>
    <xf numFmtId="0" fontId="59" fillId="0" borderId="12" xfId="27" applyFont="1" applyBorder="1" applyAlignment="1">
      <alignment horizontal="center" vertical="center" wrapText="1"/>
    </xf>
    <xf numFmtId="0" fontId="59" fillId="0" borderId="10" xfId="27" applyFont="1" applyBorder="1" applyAlignment="1">
      <alignment horizontal="center" vertical="center" wrapText="1"/>
    </xf>
    <xf numFmtId="0" fontId="59" fillId="0" borderId="13" xfId="27" applyFont="1" applyBorder="1" applyAlignment="1">
      <alignment horizontal="center" vertical="center" wrapText="1"/>
    </xf>
    <xf numFmtId="0" fontId="53" fillId="0" borderId="10" xfId="27" applyFont="1" applyBorder="1" applyAlignment="1">
      <alignment horizontal="center" vertical="center" wrapText="1"/>
    </xf>
    <xf numFmtId="0" fontId="53" fillId="0" borderId="13" xfId="27" applyFont="1" applyBorder="1" applyAlignment="1">
      <alignment horizontal="center" vertical="center" wrapText="1"/>
    </xf>
    <xf numFmtId="0" fontId="33" fillId="0" borderId="10" xfId="27" applyFont="1" applyBorder="1" applyAlignment="1">
      <alignment horizontal="center" vertical="center" wrapText="1"/>
    </xf>
    <xf numFmtId="0" fontId="33" fillId="0" borderId="13" xfId="27" applyFont="1" applyBorder="1" applyAlignment="1">
      <alignment horizontal="center" vertical="center" wrapText="1"/>
    </xf>
    <xf numFmtId="0" fontId="33" fillId="0" borderId="2" xfId="37" applyFont="1" applyBorder="1" applyAlignment="1">
      <alignment horizontal="right" vertical="center"/>
    </xf>
    <xf numFmtId="0" fontId="37" fillId="3" borderId="3" xfId="37" applyFont="1" applyFill="1" applyBorder="1" applyAlignment="1">
      <alignment horizontal="center" vertical="center" wrapText="1"/>
    </xf>
    <xf numFmtId="0" fontId="37" fillId="3" borderId="4" xfId="37" applyFont="1" applyFill="1" applyBorder="1" applyAlignment="1">
      <alignment horizontal="center" vertical="center" wrapText="1"/>
    </xf>
    <xf numFmtId="0" fontId="37" fillId="3" borderId="8" xfId="37" applyFont="1" applyFill="1" applyBorder="1" applyAlignment="1">
      <alignment horizontal="center" vertical="center" wrapText="1"/>
    </xf>
    <xf numFmtId="0" fontId="37" fillId="3" borderId="9" xfId="37" applyFont="1" applyFill="1" applyBorder="1" applyAlignment="1">
      <alignment horizontal="center" vertical="center" wrapText="1"/>
    </xf>
    <xf numFmtId="0" fontId="37" fillId="3" borderId="10" xfId="37" applyFont="1" applyFill="1" applyBorder="1" applyAlignment="1">
      <alignment horizontal="center" vertical="center" wrapText="1"/>
    </xf>
    <xf numFmtId="0" fontId="37" fillId="3" borderId="14" xfId="37" applyFont="1" applyFill="1" applyBorder="1" applyAlignment="1">
      <alignment horizontal="center" vertical="center" wrapText="1"/>
    </xf>
    <xf numFmtId="0" fontId="37" fillId="3" borderId="13" xfId="37" applyFont="1" applyFill="1" applyBorder="1" applyAlignment="1">
      <alignment horizontal="center" vertical="center" wrapText="1"/>
    </xf>
    <xf numFmtId="0" fontId="35" fillId="0" borderId="2" xfId="3" applyFont="1" applyFill="1" applyBorder="1" applyAlignment="1">
      <alignment horizontal="center" vertical="center" wrapText="1"/>
    </xf>
    <xf numFmtId="0" fontId="29" fillId="0" borderId="0" xfId="27" quotePrefix="1" applyFont="1" applyAlignment="1">
      <alignment horizontal="left" vertical="center"/>
    </xf>
    <xf numFmtId="0" fontId="53" fillId="0" borderId="3" xfId="27" applyFont="1" applyBorder="1" applyAlignment="1">
      <alignment horizontal="center" vertical="center" wrapText="1"/>
    </xf>
    <xf numFmtId="0" fontId="53" fillId="0" borderId="4" xfId="27" applyFont="1" applyBorder="1" applyAlignment="1">
      <alignment horizontal="center" vertical="center" wrapText="1"/>
    </xf>
    <xf numFmtId="0" fontId="53" fillId="0" borderId="11" xfId="27" applyFont="1" applyBorder="1" applyAlignment="1">
      <alignment horizontal="center" vertical="center" wrapText="1"/>
    </xf>
    <xf numFmtId="0" fontId="53" fillId="0" borderId="12" xfId="27" applyFont="1" applyBorder="1" applyAlignment="1">
      <alignment horizontal="center" vertical="center" wrapText="1"/>
    </xf>
    <xf numFmtId="0" fontId="37" fillId="0" borderId="3" xfId="27" applyFont="1" applyBorder="1" applyAlignment="1">
      <alignment horizontal="center" vertical="center" wrapText="1"/>
    </xf>
    <xf numFmtId="0" fontId="37" fillId="0" borderId="4" xfId="27" applyFont="1" applyBorder="1" applyAlignment="1">
      <alignment horizontal="center" vertical="center" wrapText="1"/>
    </xf>
    <xf numFmtId="0" fontId="37" fillId="0" borderId="11" xfId="27" applyFont="1" applyBorder="1" applyAlignment="1">
      <alignment horizontal="center" vertical="center" wrapText="1"/>
    </xf>
    <xf numFmtId="0" fontId="37" fillId="0" borderId="12" xfId="27" applyFont="1" applyBorder="1" applyAlignment="1">
      <alignment horizontal="center" vertical="center" wrapText="1"/>
    </xf>
    <xf numFmtId="0" fontId="35" fillId="0" borderId="10" xfId="27" applyFont="1" applyBorder="1" applyAlignment="1">
      <alignment horizontal="center" vertical="center" wrapText="1"/>
    </xf>
    <xf numFmtId="0" fontId="35" fillId="0" borderId="13" xfId="27" applyFont="1" applyBorder="1" applyAlignment="1">
      <alignment horizontal="center" vertical="center" wrapText="1"/>
    </xf>
    <xf numFmtId="0" fontId="37" fillId="0" borderId="10" xfId="27" applyFont="1" applyBorder="1" applyAlignment="1">
      <alignment horizontal="center" vertical="center" wrapText="1"/>
    </xf>
    <xf numFmtId="0" fontId="37" fillId="0" borderId="13" xfId="27" applyFont="1" applyBorder="1" applyAlignment="1">
      <alignment horizontal="center" vertical="center" wrapText="1"/>
    </xf>
    <xf numFmtId="0" fontId="37" fillId="0" borderId="0" xfId="27" quotePrefix="1" applyFont="1" applyAlignment="1">
      <alignment horizontal="left" vertical="center"/>
    </xf>
    <xf numFmtId="0" fontId="37" fillId="0" borderId="0" xfId="37" applyNumberFormat="1" applyFont="1" applyFill="1" applyBorder="1" applyAlignment="1" applyProtection="1">
      <alignment horizontal="center" vertical="center"/>
    </xf>
    <xf numFmtId="0" fontId="29" fillId="0" borderId="0" xfId="37" applyNumberFormat="1" applyFont="1" applyFill="1" applyBorder="1" applyAlignment="1" applyProtection="1">
      <alignment horizontal="left" vertical="center"/>
    </xf>
    <xf numFmtId="0" fontId="29" fillId="0" borderId="2" xfId="37" applyNumberFormat="1" applyFont="1" applyFill="1" applyBorder="1" applyAlignment="1" applyProtection="1">
      <alignment horizontal="left" vertical="center"/>
    </xf>
  </cellXfs>
  <cellStyles count="53">
    <cellStyle name="Change A&amp;ll" xfId="31" xr:uid="{00000000-0005-0000-0000-000000000000}"/>
    <cellStyle name="Comma" xfId="1" builtinId="3"/>
    <cellStyle name="Comma 2" xfId="29" xr:uid="{00000000-0005-0000-0000-000002000000}"/>
    <cellStyle name="Comma 2 2" xfId="43" xr:uid="{4C48E771-8E43-44F8-BB0F-02F2435836FE}"/>
    <cellStyle name="Comma 3" xfId="30" xr:uid="{00000000-0005-0000-0000-000003000000}"/>
    <cellStyle name="Comma 3 2" xfId="51" xr:uid="{5A727A13-AC6C-4105-A1F5-B474A674E925}"/>
    <cellStyle name="Comma 4" xfId="34" xr:uid="{00000000-0005-0000-0000-000004000000}"/>
    <cellStyle name="Comma 4 2" xfId="47" xr:uid="{F64D7EA4-1433-4444-A3CD-423AADF325F7}"/>
    <cellStyle name="Comma 5" xfId="32" xr:uid="{00000000-0005-0000-0000-000005000000}"/>
    <cellStyle name="Comma 5 2" xfId="42" xr:uid="{22A2A683-0C59-4244-BC01-175DEED14D7D}"/>
    <cellStyle name="Comma_Annual1999" xfId="36" xr:uid="{00000000-0005-0000-0000-000006000000}"/>
    <cellStyle name="Index Number" xfId="4" xr:uid="{00000000-0005-0000-0000-000007000000}"/>
    <cellStyle name="Integer" xfId="9" xr:uid="{00000000-0005-0000-0000-000008000000}"/>
    <cellStyle name="Normal" xfId="0" builtinId="0"/>
    <cellStyle name="Normal 10" xfId="24" xr:uid="{00000000-0005-0000-0000-00000A000000}"/>
    <cellStyle name="Normal 10 2" xfId="48" xr:uid="{787318D6-6EDD-4587-B4BD-4F6DDA7763AC}"/>
    <cellStyle name="Normal 11" xfId="27" xr:uid="{00000000-0005-0000-0000-00000B000000}"/>
    <cellStyle name="Normal 11 2" xfId="46" xr:uid="{8E734E52-B54B-4CDA-A1FC-2BD4453A3C1F}"/>
    <cellStyle name="Normal 12" xfId="33" xr:uid="{00000000-0005-0000-0000-00000C000000}"/>
    <cellStyle name="Normal 12 2" xfId="38" xr:uid="{711626A1-D3BC-4108-BE1D-BCF3C5803774}"/>
    <cellStyle name="Normal 13" xfId="37" xr:uid="{00000000-0005-0000-0000-00000D000000}"/>
    <cellStyle name="Normal 2" xfId="10" xr:uid="{00000000-0005-0000-0000-00000E000000}"/>
    <cellStyle name="Normal 2 2" xfId="11" xr:uid="{00000000-0005-0000-0000-00000F000000}"/>
    <cellStyle name="Normal 3" xfId="12" xr:uid="{00000000-0005-0000-0000-000010000000}"/>
    <cellStyle name="Normal 3 2" xfId="13" xr:uid="{00000000-0005-0000-0000-000011000000}"/>
    <cellStyle name="Normal 3 2 2" xfId="14" xr:uid="{00000000-0005-0000-0000-000012000000}"/>
    <cellStyle name="Normal 3 3" xfId="15" xr:uid="{00000000-0005-0000-0000-000013000000}"/>
    <cellStyle name="Normal 4" xfId="5" xr:uid="{00000000-0005-0000-0000-000014000000}"/>
    <cellStyle name="Normal 5" xfId="16" xr:uid="{00000000-0005-0000-0000-000015000000}"/>
    <cellStyle name="Normal 5 2" xfId="17" xr:uid="{00000000-0005-0000-0000-000016000000}"/>
    <cellStyle name="Normal 5 2 2" xfId="41" xr:uid="{69ABB34A-D4C4-4401-BDAF-F4D87557ABFE}"/>
    <cellStyle name="Normal 5 3" xfId="40" xr:uid="{B97512A8-81BA-409A-A3A5-3AE83ADE7876}"/>
    <cellStyle name="Normal 6" xfId="18" xr:uid="{00000000-0005-0000-0000-000017000000}"/>
    <cellStyle name="Normal 7" xfId="19" xr:uid="{00000000-0005-0000-0000-000018000000}"/>
    <cellStyle name="Normal 7 2" xfId="50" xr:uid="{8DFFA3FF-B9EA-4D84-B600-A2262CE6267D}"/>
    <cellStyle name="Normal 8" xfId="20" xr:uid="{00000000-0005-0000-0000-000019000000}"/>
    <cellStyle name="Normal 9" xfId="21" xr:uid="{00000000-0005-0000-0000-00001A000000}"/>
    <cellStyle name="Normal 9 2" xfId="52" xr:uid="{CD68B115-E6DB-4ABD-BBBA-C2E90068A067}"/>
    <cellStyle name="Normal_Annual1999" xfId="35" xr:uid="{00000000-0005-0000-0000-00001B000000}"/>
    <cellStyle name="Normal_cover-new" xfId="26" xr:uid="{00000000-0005-0000-0000-00001C000000}"/>
    <cellStyle name="Normal_Information-new" xfId="28" xr:uid="{00000000-0005-0000-0000-00001D000000}"/>
    <cellStyle name="Normal_Sheet1" xfId="22" xr:uid="{00000000-0005-0000-0000-00001E000000}"/>
    <cellStyle name="Normal_T16-22ch4-new" xfId="25" xr:uid="{00000000-0005-0000-0000-00001F000000}"/>
    <cellStyle name="Normal_แบบรายงานประจำเดือน-ชีวิต" xfId="3" xr:uid="{00000000-0005-0000-0000-000020000000}"/>
    <cellStyle name="Normal_แบบรายงานประจำปี-ชีวิต" xfId="8" xr:uid="{00000000-0005-0000-0000-000021000000}"/>
    <cellStyle name="Normal_แบบรายงานประจำปี-ชีวิต-N" xfId="6" xr:uid="{00000000-0005-0000-0000-000022000000}"/>
    <cellStyle name="Normal_แบบรายงานประจำปี-วินาศภัย" xfId="7" xr:uid="{00000000-0005-0000-0000-000023000000}"/>
    <cellStyle name="Number 1" xfId="23" xr:uid="{00000000-0005-0000-0000-000024000000}"/>
    <cellStyle name="Percent 2" xfId="49" xr:uid="{71B002BE-73E4-42DB-BE47-2F5D8521F0D5}"/>
    <cellStyle name="Percent 3" xfId="39" xr:uid="{03EF37E6-7771-4F5F-BA8F-2C27651F38DE}"/>
    <cellStyle name="เครื่องหมายจุลภาค_Anaual Report" xfId="45" xr:uid="{412B6FD9-D367-44B0-BDD1-BADB40E5871C}"/>
    <cellStyle name="ปกติ_Anaual Report" xfId="44" xr:uid="{A215DEF2-1248-4B09-88DE-6099130598C5}"/>
    <cellStyle name="ปกติ_PCAadjust" xfId="2" xr:uid="{00000000-0005-0000-0000-00002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2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99-4B33-942B-6BD21199C455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99-4B33-942B-6BD21199C455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99-4B33-942B-6BD21199C455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99-4B33-942B-6BD21199C455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99-4B33-942B-6BD21199C455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99-4B33-942B-6BD21199C455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99-4B33-942B-6BD21199C455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99-4B33-942B-6BD21199C455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99-4B33-942B-6BD21199C455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99-4B33-942B-6BD21199C45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smooth val="0"/>
          <c:extLst>
            <c:ext xmlns:c16="http://schemas.microsoft.com/office/drawing/2014/chart" uri="{C3380CC4-5D6E-409C-BE32-E72D297353CC}">
              <c16:uniqueId val="{0000000A-3299-4B33-942B-6BD21199C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98048"/>
        <c:axId val="118499584"/>
      </c:lineChart>
      <c:catAx>
        <c:axId val="1184980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en-US"/>
          </a:p>
        </c:txPr>
        <c:crossAx val="118499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8499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en-US"/>
          </a:p>
        </c:txPr>
        <c:crossAx val="118498048"/>
        <c:crosses val="autoZero"/>
        <c:crossBetween val="midCat"/>
      </c:valAx>
      <c:spPr>
        <a:pattFill prst="pct10">
          <a:fgClr>
            <a:srgbClr val="000000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ngsanaUPC"/>
          <a:ea typeface="AngsanaUPC"/>
          <a:cs typeface="AngsanaUPC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622" r="0.750000000000006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th-TH" sz="2400" b="1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en-GB"/>
              <a:t>Ordinary Premium Persistency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0-0EA9-4032-AECB-3242740C343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1-0EA9-4032-AECB-3242740C3439}"/>
            </c:ext>
          </c:extLst>
        </c:ser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2-0EA9-4032-AECB-3242740C3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83136"/>
        <c:axId val="118546816"/>
      </c:lineChart>
      <c:catAx>
        <c:axId val="98683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en-US"/>
          </a:p>
        </c:txPr>
        <c:crossAx val="118546816"/>
        <c:crossesAt val="80"/>
        <c:auto val="0"/>
        <c:lblAlgn val="ctr"/>
        <c:lblOffset val="100"/>
        <c:tickLblSkip val="1"/>
        <c:tickMarkSkip val="1"/>
        <c:noMultiLvlLbl val="0"/>
      </c:catAx>
      <c:valAx>
        <c:axId val="118546816"/>
        <c:scaling>
          <c:orientation val="minMax"/>
          <c:max val="96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en-US"/>
          </a:p>
        </c:txPr>
        <c:crossAx val="98683136"/>
        <c:crosses val="autoZero"/>
        <c:crossBetween val="midCat"/>
        <c:majorUnit val="4"/>
      </c:valAx>
      <c:spPr>
        <a:pattFill prst="pct10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th-TH" sz="1180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622" r="0.75000000000000622" t="1" header="0.5" footer="0.5"/>
    <c:pageSetup paperSize="9" orientation="landscape" horizontalDpi="180" verticalDpi="18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th-TH" sz="2400" b="1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en-GB"/>
              <a:t>Industrial Premium Persistency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0-CAC4-414A-85AA-EDA9AEFBAAB1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1-CAC4-414A-85AA-EDA9AEFBAAB1}"/>
            </c:ext>
          </c:extLst>
        </c:ser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2-CAC4-414A-85AA-EDA9AEFBA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60416"/>
        <c:axId val="120462336"/>
      </c:lineChart>
      <c:catAx>
        <c:axId val="1204604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en-US"/>
          </a:p>
        </c:txPr>
        <c:crossAx val="120462336"/>
        <c:crossesAt val="82"/>
        <c:auto val="0"/>
        <c:lblAlgn val="ctr"/>
        <c:lblOffset val="100"/>
        <c:tickLblSkip val="1"/>
        <c:tickMarkSkip val="1"/>
        <c:noMultiLvlLbl val="0"/>
      </c:catAx>
      <c:valAx>
        <c:axId val="120462336"/>
        <c:scaling>
          <c:orientation val="minMax"/>
          <c:max val="91"/>
          <c:min val="8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en-US"/>
          </a:p>
        </c:txPr>
        <c:crossAx val="120460416"/>
        <c:crosses val="autoZero"/>
        <c:crossBetween val="midCat"/>
        <c:majorUnit val="2"/>
        <c:minorUnit val="1"/>
      </c:valAx>
      <c:spPr>
        <a:pattFill prst="pct10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th-TH" sz="1180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622" r="0.750000000000006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th-TH" sz="2400" b="1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en-GB"/>
              <a:t>Group Premium Persistency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0-47FD-4DCF-91C9-5F9180F013C0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1-47FD-4DCF-91C9-5F9180F013C0}"/>
            </c:ext>
          </c:extLst>
        </c:ser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2-47FD-4DCF-91C9-5F9180F01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96128"/>
        <c:axId val="120498048"/>
      </c:lineChart>
      <c:catAx>
        <c:axId val="1204961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en-US"/>
          </a:p>
        </c:txPr>
        <c:crossAx val="120498048"/>
        <c:crossesAt val="65"/>
        <c:auto val="0"/>
        <c:lblAlgn val="ctr"/>
        <c:lblOffset val="100"/>
        <c:tickLblSkip val="1"/>
        <c:tickMarkSkip val="1"/>
        <c:noMultiLvlLbl val="0"/>
      </c:catAx>
      <c:valAx>
        <c:axId val="120498048"/>
        <c:scaling>
          <c:orientation val="minMax"/>
          <c:max val="100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en-US"/>
          </a:p>
        </c:txPr>
        <c:crossAx val="120496128"/>
        <c:crosses val="autoZero"/>
        <c:crossBetween val="midCat"/>
        <c:majorUnit val="5"/>
        <c:minorUnit val="1"/>
      </c:valAx>
      <c:spPr>
        <a:pattFill prst="pct10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th-TH" sz="1180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622" r="0.75000000000000622" t="1" header="0.5" footer="0.5"/>
    <c:pageSetup paperSize="9" orientation="landscape" horizontalDpi="180" verticalDpi="18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11</xdr:row>
      <xdr:rowOff>9525</xdr:rowOff>
    </xdr:from>
    <xdr:to>
      <xdr:col>8</xdr:col>
      <xdr:colOff>457200</xdr:colOff>
      <xdr:row>20</xdr:row>
      <xdr:rowOff>66675</xdr:rowOff>
    </xdr:to>
    <xdr:pic>
      <xdr:nvPicPr>
        <xdr:cNvPr id="2" name="Picture 104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4981575"/>
          <a:ext cx="3800475" cy="314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142875</xdr:colOff>
      <xdr:row>0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441324</xdr:colOff>
      <xdr:row>3</xdr:row>
      <xdr:rowOff>334442</xdr:rowOff>
    </xdr:from>
    <xdr:to>
      <xdr:col>10</xdr:col>
      <xdr:colOff>203199</xdr:colOff>
      <xdr:row>4</xdr:row>
      <xdr:rowOff>162992</xdr:rowOff>
    </xdr:to>
    <xdr:sp macro="" textlink="">
      <xdr:nvSpPr>
        <xdr:cNvPr id="7" name="WordArt 8" descr="Paper b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03299" y="1439342"/>
          <a:ext cx="4819650" cy="914400"/>
        </a:xfrm>
        <a:prstGeom prst="rect">
          <a:avLst/>
        </a:prstGeom>
      </xdr:spPr>
      <xdr:txBody>
        <a:bodyPr wrap="none" fromWordArt="1">
          <a:prstTxWarp prst="textTriangleInverted">
            <a:avLst>
              <a:gd name="adj" fmla="val 50000"/>
            </a:avLst>
          </a:prstTxWarp>
        </a:bodyPr>
        <a:lstStyle/>
        <a:p>
          <a:pPr algn="ctr" rtl="0"/>
          <a:r>
            <a:rPr lang="th-TH" sz="5400" b="1" kern="10" spc="0">
              <a:ln w="9525">
                <a:solidFill>
                  <a:srgbClr val="008000"/>
                </a:solidFill>
                <a:round/>
                <a:headEnd/>
                <a:tailEnd/>
              </a:ln>
              <a:solidFill>
                <a:schemeClr val="accent2">
                  <a:lumMod val="50000"/>
                </a:schemeClr>
              </a:solidFill>
              <a:effectLst>
                <a:outerShdw dist="563972" dir="14049741" sx="125000" sy="125000" algn="tl" rotWithShape="0">
                  <a:srgbClr val="C7DFD3">
                    <a:alpha val="80000"/>
                  </a:srgbClr>
                </a:outerShdw>
              </a:effectLst>
              <a:latin typeface="Times New Roman"/>
            </a:rPr>
            <a:t>รายงานสถิติธุรกิจประกันชีวิต</a:t>
          </a:r>
          <a:endParaRPr lang="en-US" sz="5400" b="1" kern="10" spc="0">
            <a:ln w="9525">
              <a:solidFill>
                <a:srgbClr val="008000"/>
              </a:solidFill>
              <a:round/>
              <a:headEnd/>
              <a:tailEnd/>
            </a:ln>
            <a:solidFill>
              <a:schemeClr val="accent2">
                <a:lumMod val="50000"/>
              </a:schemeClr>
            </a:solidFill>
            <a:effectLst>
              <a:outerShdw dist="563972" dir="14049741" sx="125000" sy="125000" algn="tl" rotWithShape="0">
                <a:srgbClr val="C7DFD3">
                  <a:alpha val="80000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133350</xdr:colOff>
      <xdr:row>0</xdr:row>
      <xdr:rowOff>304800</xdr:rowOff>
    </xdr:from>
    <xdr:to>
      <xdr:col>1</xdr:col>
      <xdr:colOff>219075</xdr:colOff>
      <xdr:row>23</xdr:row>
      <xdr:rowOff>200025</xdr:rowOff>
    </xdr:to>
    <xdr:sp macro="" textlink="">
      <xdr:nvSpPr>
        <xdr:cNvPr id="8" name="WordArt 9" descr="Sand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-4090988" y="4529138"/>
          <a:ext cx="9096375" cy="647700"/>
        </a:xfrm>
        <a:prstGeom prst="rect">
          <a:avLst/>
        </a:prstGeom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en-US" sz="3600" kern="10" spc="0">
              <a:ln w="12700">
                <a:solidFill>
                  <a:srgbClr val="C4B596"/>
                </a:solidFill>
                <a:round/>
                <a:headEnd/>
                <a:tailEnd/>
              </a:ln>
              <a:solidFill>
                <a:schemeClr val="tx2">
                  <a:lumMod val="60000"/>
                  <a:lumOff val="40000"/>
                </a:schemeClr>
              </a:solidFill>
              <a:effectLst>
                <a:outerShdw dist="53882" dir="2700000" algn="ctr" rotWithShape="0">
                  <a:srgbClr val="CBCBCB">
                    <a:alpha val="80000"/>
                  </a:srgbClr>
                </a:outerShdw>
              </a:effectLst>
              <a:latin typeface="Times New Roman"/>
              <a:cs typeface="Times New Roman"/>
            </a:rPr>
            <a:t>Life Insurance Annual Statistic Report</a:t>
          </a:r>
        </a:p>
      </xdr:txBody>
    </xdr:sp>
    <xdr:clientData/>
  </xdr:twoCellAnchor>
  <xdr:twoCellAnchor>
    <xdr:from>
      <xdr:col>2</xdr:col>
      <xdr:colOff>119591</xdr:colOff>
      <xdr:row>5</xdr:row>
      <xdr:rowOff>59262</xdr:rowOff>
    </xdr:from>
    <xdr:to>
      <xdr:col>10</xdr:col>
      <xdr:colOff>74083</xdr:colOff>
      <xdr:row>8</xdr:row>
      <xdr:rowOff>127000</xdr:rowOff>
    </xdr:to>
    <xdr:sp macro="" textlink="">
      <xdr:nvSpPr>
        <xdr:cNvPr id="9" name="WordArt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 noChangeShapeType="1"/>
        </xdr:cNvSpPr>
      </xdr:nvSpPr>
      <xdr:spPr bwMode="auto">
        <a:xfrm>
          <a:off x="1114424" y="2895595"/>
          <a:ext cx="3933826" cy="1168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th-TH" sz="4500" b="1" i="0" strike="noStrike">
              <a:solidFill>
                <a:schemeClr val="tx1">
                  <a:lumMod val="75000"/>
                  <a:lumOff val="25000"/>
                </a:schemeClr>
              </a:solidFill>
              <a:latin typeface="Arabic Transparent"/>
              <a:cs typeface="+mn-cs"/>
            </a:rPr>
            <a:t>ประจำปี</a:t>
          </a:r>
          <a:r>
            <a:rPr lang="en-US" sz="4500" b="1" i="0" strike="noStrike">
              <a:solidFill>
                <a:schemeClr val="tx1">
                  <a:lumMod val="75000"/>
                  <a:lumOff val="25000"/>
                </a:schemeClr>
              </a:solidFill>
              <a:latin typeface="Arabic Transparent"/>
              <a:cs typeface="+mn-cs"/>
            </a:rPr>
            <a:t> </a:t>
          </a:r>
          <a:r>
            <a:rPr lang="en-US" sz="4500" b="1" i="0" strike="noStrike">
              <a:solidFill>
                <a:schemeClr val="tx1">
                  <a:lumMod val="75000"/>
                  <a:lumOff val="25000"/>
                </a:schemeClr>
              </a:solidFill>
              <a:latin typeface="Arabic Transparent"/>
              <a:ea typeface="+mn-ea"/>
              <a:cs typeface="+mn-cs"/>
            </a:rPr>
            <a:t>25</a:t>
          </a:r>
          <a:r>
            <a:rPr lang="th-TH" sz="4500" b="1" i="0" strike="noStrike">
              <a:solidFill>
                <a:schemeClr val="tx1">
                  <a:lumMod val="75000"/>
                  <a:lumOff val="25000"/>
                </a:schemeClr>
              </a:solidFill>
              <a:latin typeface="Arabic Transparent"/>
              <a:ea typeface="+mn-ea"/>
              <a:cs typeface="+mn-cs"/>
            </a:rPr>
            <a:t>61</a:t>
          </a:r>
          <a:endParaRPr lang="en-US" sz="4500" b="1" i="0" strike="noStrike">
            <a:solidFill>
              <a:schemeClr val="tx1">
                <a:lumMod val="75000"/>
                <a:lumOff val="25000"/>
              </a:schemeClr>
            </a:solidFill>
            <a:latin typeface="Arabic Transparen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21167</xdr:colOff>
      <xdr:row>8</xdr:row>
      <xdr:rowOff>158753</xdr:rowOff>
    </xdr:from>
    <xdr:to>
      <xdr:col>11</xdr:col>
      <xdr:colOff>285751</xdr:colOff>
      <xdr:row>11</xdr:row>
      <xdr:rowOff>311157</xdr:rowOff>
    </xdr:to>
    <xdr:sp macro="" textlink="">
      <xdr:nvSpPr>
        <xdr:cNvPr id="10" name="WordArt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 noChangeShapeType="1"/>
        </xdr:cNvSpPr>
      </xdr:nvSpPr>
      <xdr:spPr bwMode="auto">
        <a:xfrm>
          <a:off x="583142" y="4102103"/>
          <a:ext cx="5884334" cy="1181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4000" b="1" i="0" strike="noStrike">
              <a:solidFill>
                <a:schemeClr val="tx1">
                  <a:lumMod val="75000"/>
                  <a:lumOff val="25000"/>
                </a:schemeClr>
              </a:solidFill>
              <a:latin typeface="Andalus" pitchFamily="18" charset="-78"/>
              <a:cs typeface="Andalus" pitchFamily="18" charset="-78"/>
            </a:rPr>
            <a:t>Annual Report 20</a:t>
          </a:r>
          <a:r>
            <a:rPr lang="th-TH" sz="4000" b="1" i="0" strike="noStrike">
              <a:solidFill>
                <a:schemeClr val="tx1">
                  <a:lumMod val="75000"/>
                  <a:lumOff val="25000"/>
                </a:schemeClr>
              </a:solidFill>
              <a:latin typeface="Andalus" pitchFamily="18" charset="-78"/>
              <a:cs typeface="Andalus" pitchFamily="18" charset="-78"/>
            </a:rPr>
            <a:t>18</a:t>
          </a:r>
          <a:endParaRPr lang="en-US" sz="4000" b="1" i="0" strike="noStrike">
            <a:solidFill>
              <a:schemeClr val="tx1">
                <a:lumMod val="75000"/>
                <a:lumOff val="25000"/>
              </a:schemeClr>
            </a:solidFill>
            <a:latin typeface="Andalus" pitchFamily="18" charset="-78"/>
            <a:cs typeface="Andalus" pitchFamily="18" charset="-7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0.02589</cdr:x>
      <cdr:y>0.28562</cdr:y>
    </cdr:from>
    <cdr:to>
      <cdr:x>1</cdr:x>
      <cdr:y>1</cdr:y>
    </cdr:to>
    <cdr:sp macro="" textlink="">
      <cdr:nvSpPr>
        <cdr:cNvPr id="2049" name="Text 1">
          <a:extLst xmlns:a="http://schemas.openxmlformats.org/drawingml/2006/main">
            <a:ext uri="{FF2B5EF4-FFF2-40B4-BE49-F238E27FC236}">
              <a16:creationId xmlns:a16="http://schemas.microsoft.com/office/drawing/2014/main" id="{D6E043A5-6772-4A0B-BD74-5A93F0A5497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8543" y="477580"/>
          <a:ext cx="714436" cy="5239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572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CordiaUPC"/>
              <a:cs typeface="CordiaUPC"/>
            </a:rPr>
            <a:t>Month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rapuk\Desktop\ANNUAL%20REPORT%20TEMPLATE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mkwan\OIC%20Returns\&#3619;&#3634;&#3618;&#3591;&#3634;&#3609;&#3611;&#3619;&#3632;&#3592;&#3635;&#3611;&#3637;\&#3619;&#3634;&#3618;&#3591;&#3634;&#3609;&#3611;&#3619;&#3632;&#3592;&#3635;&#3611;&#3637;%202558\Template_New\Template_New\excel%20template%20-%20&#3623;&#3636;&#3609;&#3634;&#3624;&#3616;&#3633;&#3618;\annual_return_nonlife_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ช1210"/>
      <sheetName val="ช1220"/>
      <sheetName val="ช1300"/>
      <sheetName val="ช1400"/>
      <sheetName val="ช1500"/>
      <sheetName val="ช1700"/>
      <sheetName val="ช1800"/>
      <sheetName val="ช2100"/>
      <sheetName val="ช2101"/>
      <sheetName val="ช2300"/>
      <sheetName val="ช2310"/>
      <sheetName val="ช2320"/>
      <sheetName val="ช2330"/>
      <sheetName val="ช2340"/>
      <sheetName val="ช2350"/>
      <sheetName val="ช2360"/>
      <sheetName val="ช2370"/>
      <sheetName val="ช2400"/>
      <sheetName val="ช2510"/>
      <sheetName val="ช2520"/>
      <sheetName val="ช2600"/>
      <sheetName val="ช3100"/>
      <sheetName val="ช3200"/>
      <sheetName val="ช3300"/>
      <sheetName val="ช3302"/>
      <sheetName val="ช3303"/>
      <sheetName val="ช3305"/>
      <sheetName val="ช3306"/>
      <sheetName val="ช3307"/>
      <sheetName val="ช3308"/>
      <sheetName val="ช3309"/>
      <sheetName val="ช3310"/>
      <sheetName val="ช3520"/>
      <sheetName val="ช3521"/>
      <sheetName val="ช3522"/>
      <sheetName val="ช3530"/>
      <sheetName val="ช3540"/>
      <sheetName val="ช3570"/>
      <sheetName val="ช3580"/>
      <sheetName val="ช3610"/>
      <sheetName val="ช3620"/>
      <sheetName val="ช3630"/>
      <sheetName val="ช3690"/>
      <sheetName val="ช3710"/>
      <sheetName val="ช4100"/>
      <sheetName val="ช4210"/>
      <sheetName val="ช5100"/>
      <sheetName val="ช5200"/>
      <sheetName val="ช5300"/>
      <sheetName val="ช5900"/>
      <sheetName val="ช6200"/>
      <sheetName val="ช6300"/>
      <sheetName val="ช6301"/>
      <sheetName val="ช6302"/>
      <sheetName val="ช6900"/>
      <sheetName val="DropDown"/>
      <sheetName val="Sheet2"/>
    </sheetNames>
    <sheetDataSet>
      <sheetData sheetId="0"/>
      <sheetData sheetId="1"/>
      <sheetData sheetId="2"/>
      <sheetData sheetId="3"/>
      <sheetData sheetId="4"/>
      <sheetData sheetId="5">
        <row r="10">
          <cell r="A10" t="str">
            <v>1.N.0.0.0</v>
          </cell>
        </row>
      </sheetData>
      <sheetData sheetId="6"/>
      <sheetData sheetId="7"/>
      <sheetData sheetId="8"/>
      <sheetData sheetId="9">
        <row r="14">
          <cell r="P14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K18">
            <v>0</v>
          </cell>
        </row>
      </sheetData>
      <sheetData sheetId="21">
        <row r="45">
          <cell r="J45">
            <v>0</v>
          </cell>
        </row>
      </sheetData>
      <sheetData sheetId="22">
        <row r="19">
          <cell r="E19">
            <v>0</v>
          </cell>
        </row>
      </sheetData>
      <sheetData sheetId="23"/>
      <sheetData sheetId="24">
        <row r="10">
          <cell r="A10" t="str">
            <v>1.1.N.0.0</v>
          </cell>
        </row>
      </sheetData>
      <sheetData sheetId="25">
        <row r="10">
          <cell r="A10" t="str">
            <v>1.1.N.0.0</v>
          </cell>
        </row>
      </sheetData>
      <sheetData sheetId="26">
        <row r="10">
          <cell r="A10" t="str">
            <v>1.1.N.0.0</v>
          </cell>
        </row>
      </sheetData>
      <sheetData sheetId="27">
        <row r="10">
          <cell r="A10" t="str">
            <v>1.N.0.0.0</v>
          </cell>
        </row>
      </sheetData>
      <sheetData sheetId="28">
        <row r="10">
          <cell r="A10" t="str">
            <v>1.N.0.0.0</v>
          </cell>
        </row>
      </sheetData>
      <sheetData sheetId="29">
        <row r="10">
          <cell r="A10" t="str">
            <v>1.N.0.0.0</v>
          </cell>
        </row>
      </sheetData>
      <sheetData sheetId="30">
        <row r="10">
          <cell r="A10" t="str">
            <v>1.N.0.0.0</v>
          </cell>
        </row>
      </sheetData>
      <sheetData sheetId="31">
        <row r="10">
          <cell r="A10"/>
        </row>
      </sheetData>
      <sheetData sheetId="32">
        <row r="14">
          <cell r="F14">
            <v>0</v>
          </cell>
        </row>
      </sheetData>
      <sheetData sheetId="33"/>
      <sheetData sheetId="34"/>
      <sheetData sheetId="35">
        <row r="10">
          <cell r="A10" t="str">
            <v>1.N.0.0.0</v>
          </cell>
        </row>
      </sheetData>
      <sheetData sheetId="36">
        <row r="10">
          <cell r="A10" t="str">
            <v>1.N.0.0.0</v>
          </cell>
        </row>
      </sheetData>
      <sheetData sheetId="37">
        <row r="10">
          <cell r="A10" t="str">
            <v>1.1.N.0.0</v>
          </cell>
        </row>
      </sheetData>
      <sheetData sheetId="38">
        <row r="10">
          <cell r="A10" t="str">
            <v>5.0.0.0.0</v>
          </cell>
        </row>
      </sheetData>
      <sheetData sheetId="39">
        <row r="10">
          <cell r="A10" t="str">
            <v>1.N.0.0.0</v>
          </cell>
        </row>
      </sheetData>
      <sheetData sheetId="40">
        <row r="10">
          <cell r="A10" t="str">
            <v>1.N.0.0.0</v>
          </cell>
        </row>
      </sheetData>
      <sheetData sheetId="41">
        <row r="10">
          <cell r="A10"/>
        </row>
      </sheetData>
      <sheetData sheetId="42">
        <row r="10">
          <cell r="A10"/>
        </row>
      </sheetData>
      <sheetData sheetId="43">
        <row r="10">
          <cell r="A10" t="str">
            <v>1.0.0.0.0</v>
          </cell>
        </row>
      </sheetData>
      <sheetData sheetId="44">
        <row r="10">
          <cell r="A10" t="str">
            <v>1.N.0.0.0</v>
          </cell>
        </row>
      </sheetData>
      <sheetData sheetId="45"/>
      <sheetData sheetId="46">
        <row r="10">
          <cell r="A10" t="str">
            <v>1.N.0.0.0</v>
          </cell>
        </row>
      </sheetData>
      <sheetData sheetId="47">
        <row r="10">
          <cell r="A10" t="str">
            <v>1.1.N.0.0</v>
          </cell>
        </row>
      </sheetData>
      <sheetData sheetId="48">
        <row r="10">
          <cell r="A10" t="str">
            <v>1.N.0.0.0</v>
          </cell>
        </row>
      </sheetData>
      <sheetData sheetId="49">
        <row r="27">
          <cell r="H27">
            <v>0</v>
          </cell>
        </row>
      </sheetData>
      <sheetData sheetId="50"/>
      <sheetData sheetId="51"/>
      <sheetData sheetId="52"/>
      <sheetData sheetId="53"/>
      <sheetData sheetId="54"/>
      <sheetData sheetId="55">
        <row r="2">
          <cell r="A2" t="str">
            <v>[1.N.0.0.0] Fixed Income Fund</v>
          </cell>
          <cell r="B2" t="str">
            <v>[1.1.N.0.0] รัฐบาล, ธปท. รัฐวิสาหกิจไทย องค์กรที่จัดตั้งโดยกฎหมายพิเศษ โดยมีกระทรวงการคลังค้ำประกัน ในสกุลเงินบาท</v>
          </cell>
          <cell r="C2" t="str">
            <v>[1.1.N.0.0] รัฐบาล, ธปท., รัฐวิสาหกิจไทย องค์กรที่จัดตั้งโดยกฎหมายพิเศษ โดยมีกระทรวงการคลังค้ำประกัน ในสกุลเงินบาท</v>
          </cell>
          <cell r="D2" t="str">
            <v>[1.N.0.0.0] รัฐวิสาหกิจไทย รวมถึงองค์กรที่จัดตั้งโดยกฎหมายพิเศษ โดยมีกระทรวงการคลังค้ำประกัน ในสกุลเงินบาท</v>
          </cell>
          <cell r="E2" t="str">
            <v>[1.1.N.0.0] หลักทรัพย์ในประเทศ - ตราสารทุนที่จดทะเบียนในตลาดหลักทรัพย์แห่งประเทศไทย ตลาดหลักทรัพย์ เอ็ม เอ ไอ</v>
          </cell>
          <cell r="F2" t="str">
            <v>[1.N.0.0.0] หลักทรัพย์ในประเทศ</v>
          </cell>
          <cell r="G2" t="str">
            <v>[1.N.0.0.0] หุ้นสามัญ</v>
          </cell>
          <cell r="H2" t="str">
            <v>[1.N.0.0.0] ระยะยาว (ระยะเวลาตามสัญญา &gt; 1 ปี)</v>
          </cell>
          <cell r="I2" t="str">
            <v>[1.N.0.0.0] ปัจจุบันและเกินกำหนดชำระไม่เกิน 3 เดือน</v>
          </cell>
          <cell r="J2" t="str">
            <v>[1.1.N.0.0] เงินให้กู้ยืมแก่พนักงานและตัวแทน ปัจจุบันและเกินกำหนดชำระไม่เกิน 3 เดือน</v>
          </cell>
          <cell r="K2" t="str">
            <v>[1.N.0.0.0] ปัจจุบันและเกินกำหนดชำระไม่เกิน 3 เดือน</v>
          </cell>
          <cell r="L2" t="str">
            <v>[2.1.1.N.0] ในประเทศ - ออมทรัพย์ - เงินฝากสถาบันการเงินประเภทไม่กำหนดระยะเวลาการจ่ายคืน</v>
          </cell>
          <cell r="N2" t="str">
            <v>[1.N.0.0.0] ในประเทศ</v>
          </cell>
          <cell r="O2" t="str">
            <v>[1.1.N.0.0] ในประเทศ - เงินค้างรับจากบริษัทประกันภัยต่อ</v>
          </cell>
          <cell r="P2" t="str">
            <v>[1.N.0.0.0] อสังหาริมทรัพย์ดำเนินงาน</v>
          </cell>
          <cell r="Q2" t="str">
            <v>[1.1.N.0.0] ได้มาจากการชำระหนี้-หลุดจำนอง - อสังหาริมทรัพย์รอการขาย</v>
          </cell>
          <cell r="R2" t="str">
            <v>[1.N.0.0.0] ยานพาหนะ (แยกเป็นรายคัน)</v>
          </cell>
          <cell r="T2" t="str">
            <v>[1.N.0.0.0] เงินเบิกเกินบัญชี</v>
          </cell>
          <cell r="U2" t="str">
            <v>[1.N.0.0.0] ธุรกรรมยืมหลักทรัพย์</v>
          </cell>
          <cell r="V2" t="str">
            <v>[1.N.0.0.0] ธุรกรรมซื้อหลักทรัพย์</v>
          </cell>
        </row>
        <row r="3">
          <cell r="A3" t="str">
            <v>[2.N.0.0.0] Equity Fund</v>
          </cell>
          <cell r="B3" t="str">
            <v>[1.2.N.0.0] รัฐบาล ธนาคารกลางต่างประเทศ โดยมีกระทรวงการคลังค้ำประกัน ในสกุลเงินบาท</v>
          </cell>
          <cell r="C3" t="str">
            <v>[1.2.N.0.0] รัฐบาล, ธนาคารกลางต่างประเทศ โดยมีกระทรวงการคลังค้ำประกัน ในสกุลเงินบาทหรือสกุลเงินของประเทศที่ออก</v>
          </cell>
          <cell r="D3" t="str">
            <v>[2.1.N.0.0] ระยะยาว - รัฐวิสาหกิจไทย รวมถึงองค์กรที่จัดตั้งโดยกฎหมายพิเศษ โดยมีกระทรวงการคลังค้ำประกัน ในสกุลเงินต่างประเทศ</v>
          </cell>
          <cell r="E3" t="str">
            <v>[1.2.N.0.0] หลักทรัพย์ต่างประเทศ - ตราสารทุนที่จดทะเบียนในตลาดหลักทรัพย์แห่งประเทศไทย ตลาดหลักทรัพย์ เอ็ม เอ ไอ</v>
          </cell>
          <cell r="F3" t="str">
            <v>[2.N.0.0.0] หลักทรัพย์ต่างประเทศ</v>
          </cell>
          <cell r="G3" t="str">
            <v>[2.N.0.0.0] หุ้นกู้</v>
          </cell>
          <cell r="H3" t="str">
            <v>[2.N.0.0.0] ระยะสั้น (ระยะเวลาตามสัญญา &lt;= 1 ปี)</v>
          </cell>
          <cell r="I3" t="str">
            <v>[2.N.0.0.0] เกินกำหนดชำระมากกว่า 3 เดือน แต่ไม่เกิน 6 เดือน</v>
          </cell>
          <cell r="J3" t="str">
            <v>[1.2.N.0.0] เงินให้กู้ยืมแก่พนักงานและตัวแทน เกินกำหนดชำระมากกว่า 3 เดือน แต่ไม่เกิน 6 เดือน</v>
          </cell>
          <cell r="K3" t="str">
            <v>[2.N.0.0.0] เกินกำหนดชำระมากกว่า 3 เดือน แต่ไม่เกิน 6 เดือน</v>
          </cell>
          <cell r="L3" t="str">
            <v>[2.1.2.N.0] ต่างประเทศ - ออมทรัพย์ - เงินฝากสถาบันการเงินประเภทไม่กำหนดระยะเวลาการจ่ายคืน</v>
          </cell>
          <cell r="N3" t="str">
            <v>[2.N.0.0.0] ต่างประเทศ</v>
          </cell>
          <cell r="O3" t="str">
            <v>[1.2.N.0.0] ต่างประเทศ - เงินค้างรับจากบริษัทประกันภัยต่อ</v>
          </cell>
          <cell r="P3" t="str">
            <v>[2.N.0.0.0] อสังหาริมทรัพย์เพื่อการลงทุน</v>
          </cell>
          <cell r="Q3" t="str">
            <v>[1.2.N.0.0]  อสังหาริมทรัพย์อื่นๆ - อสังหาริมทรัพย์รอการขาย</v>
          </cell>
          <cell r="R3" t="str">
            <v>[2.N.0.0.0] เครื่องใช้สำนักงาน (แยกเป็นแต่ละประเภท)</v>
          </cell>
          <cell r="T3" t="str">
            <v>[2.N.0.0.0] เงินกู้ยืมอื่นๆ</v>
          </cell>
          <cell r="U3" t="str">
            <v>[2.N.0.0.0] ธุรกรรมให้ยืมหลักทรัพย์</v>
          </cell>
          <cell r="V3" t="str">
            <v>[2.N.0.0.0] ธุรกรรมขายหลักทรัพย์</v>
          </cell>
        </row>
        <row r="4">
          <cell r="A4" t="str">
            <v>[3.N.0.0.0] Mixed Fund</v>
          </cell>
          <cell r="B4" t="str">
            <v xml:space="preserve">[2.1.1.N.0] ระยะยาว - รัฐบาล, ธปท., รัฐวิสาหกิจไทย องค์กรที่จัดตั้งโดยกฎหมายพิเศษ โดยมีกระทรวงการคลังค้ำประกัน ในสกุลเงินต่างประเทศ </v>
          </cell>
          <cell r="C4" t="str">
            <v>[2.1.1.N.0] ระยะยาว - รัฐบาล, ธปท., รัฐวิสาหกิจไทย องค์กรที่จัดตั้งโดยกฎหมายพิเศษ โดยมีกระทรวงการคลังค้ำประกัน ในสกุลเงินต่างประเทศ</v>
          </cell>
          <cell r="D4" t="str">
            <v>[2.2.N.0.0] ระยะสั้น - รัฐวิสาหกิจไทย รวมถึงองค์กรที่จัดตั้งโดยกฎหมายพิเศษ โดยมีกระทรวงการคลังค้ำประกัน ในสกุลเงินต่างประเทศ</v>
          </cell>
          <cell r="E4" t="str">
            <v>[2.1.N.0.0] หลักทรัพย์ในประเทศ - ตราสารทุนที่จดทะเบียนในตลาดหลักทรัพย์อื่น และอยู่ในดัชนีตลาดหลักทรัพย์ตามที่กำหนด</v>
          </cell>
          <cell r="G4" t="str">
            <v>[3.N.0.0.0] หน่วยลงทุน</v>
          </cell>
          <cell r="I4" t="str">
            <v>[3.N.0.0.0] เกินกำหนดชำระมากกว่า 6 เดือน แต่ไม่เกิน 12 เดือน</v>
          </cell>
          <cell r="J4" t="str">
            <v>[1.3.N.0.0] เงินให้กู้ยืมแก่พนักงานและตัวแทน เกินกำหนดชำระมากกว่า 6 เดือน แต่ไม่เกิน 12 เดือน</v>
          </cell>
          <cell r="K4" t="str">
            <v>[3.N.0.0.0] เกินกำหนดชำระมากกว่า 6 เดือน แต่ไม่เกิน 12 เดือน</v>
          </cell>
          <cell r="L4" t="str">
            <v>[2.2.1.N.0] ในประเทศ - กระแสรายวัน - เงินฝากสถาบันการเงินประเภทไม่กำหนดระยะเวลาการจ่ายคืน</v>
          </cell>
          <cell r="O4" t="str">
            <v>[2.1.N.0.0] ในประเทศ - เงินค้างจ่ายแก่บริษัทประกันภัยต่อ</v>
          </cell>
          <cell r="Q4" t="str">
            <v>[2.N.0.0.0] อสังหาริมทรัพย์เพื่อการลงทุน</v>
          </cell>
          <cell r="R4" t="str">
            <v>[3.N.0.0.0] เครื่องสมองกล (แยกเป็นแต่ละประเภท)</v>
          </cell>
        </row>
        <row r="5">
          <cell r="A5" t="str">
            <v>[4.N.0.0.0] Commodity Fund</v>
          </cell>
          <cell r="B5" t="str">
            <v>[2.1.2.N.0] ระยะสั้น - รัฐบาล, ธปท., รัฐวิสาหกิจไทย องค์กรที่จัดตั้งโดยกฎหมายพิเศษ โดยมีกระทรวงการคลังค้ำประกัน ในสกุลเงินต่างประเทศ</v>
          </cell>
          <cell r="C5" t="str">
            <v>[2.1.2.N.0] ระยะสั้น - รัฐบาล, ธปท., รัฐวิสาหกิจไทย องค์กรที่จัดตั้งโดยกฎหมายพิเศษ โดยมีกระทรวงการคลังค้ำประกัน ในสกุลเงินต่างประเทศ</v>
          </cell>
          <cell r="D5" t="str">
            <v>[3.N.0.0.0] สกุลเงินบาท -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</v>
          </cell>
          <cell r="E5" t="str">
            <v>[2.2.N.0.0] หลักทรัพย์ต่างประเทศ - ตราสารทุนที่จดทะเบียนในตลาดหลักทรัพย์อื่น และอยู่ในดัชนีตลาดหลักทรัพย์ตามที่กำหนด</v>
          </cell>
          <cell r="G5" t="str">
            <v>[4.N.0.0.0] อื่นๆ</v>
          </cell>
          <cell r="I5" t="str">
            <v>[4.N.0.0.0] เกินกำหนดชำระ 12 เดือนขึ้นไป</v>
          </cell>
          <cell r="J5" t="str">
            <v>[1.4.N.0.0] เงินให้กู้ยืมแก่พนักงานและตัวแทน เกินกำหนดชำระ 12 เดือนขึ้นไป</v>
          </cell>
          <cell r="K5" t="str">
            <v>[4.N.0.0.0] เกินกำหนดชำระ 12 เดือนขึ้นไป</v>
          </cell>
          <cell r="L5" t="str">
            <v>[2.2.2.N.0] ต่างประเทศ - กระแสรายวัน - เงินฝากสถาบันการเงินประเภทไม่กำหนดระยะเวลาการจ่ายคืน</v>
          </cell>
          <cell r="O5" t="str">
            <v>[2.2.N.0.0] ต่างประเทศ - เงินค้างจ่ายแก่บริษัทประกันภัยต่อ</v>
          </cell>
        </row>
        <row r="6">
          <cell r="A6" t="str">
            <v>[5.N.0.0.0] Property Fund</v>
          </cell>
          <cell r="B6" t="str">
            <v xml:space="preserve">[2.2.1.N.0] ระยะยาว - สกุลเงินต่างประเทศ - รัฐบาล, ธนาคารกลางต่างประเทศ โดยมีกระทรวงการคลังค้ำประกัน </v>
          </cell>
          <cell r="C6" t="str">
            <v>[2.2.1.N.0] ระยะยาว - รัฐบาล, ธนาคารกลางต่างประเทศ โดยมีกระทรวงการคลังค้ำประกัน ในสกุลเงินต่างประเทศ</v>
          </cell>
          <cell r="D6" t="str">
            <v>[4.1.N.0.0] ระยะยาว - สกุลเงินต่างประเทศ -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</v>
          </cell>
          <cell r="E6" t="str">
            <v>[3.1.N.0.0] เงินลงทุนในบริษัทในประเทศ - เงินลงทุนในบริษัทย่อยและบริษัทร่วม (ยกเว้นเงินลงทุนตาม 4)</v>
          </cell>
          <cell r="J6" t="str">
            <v>[2.1.N.0.0] เงินให้กู้ยืมแก่บุคคลอื่น ปัจจุบันและเกินกำหนดชำระไม่เกิน 3 เดือน</v>
          </cell>
          <cell r="L6" t="str">
            <v>[3.1.N.0.0] ในประเทศ - เงินฝากสถาบันการเงินประเภทจ่ายคืนเมื่อสิ้นกำหนดระยะเวลา</v>
          </cell>
        </row>
        <row r="7">
          <cell r="A7" t="str">
            <v>[6.N.0.0.0] Other Fund</v>
          </cell>
          <cell r="B7" t="str">
            <v>[2.2.2.N.0] ระยะสั้น - สกุลเงินต่างประเทศ - รัฐบาล, ธนาคารกลางต่างประเทศ โดยมีกระทรวงการคลังค้ำประกัน</v>
          </cell>
          <cell r="C7" t="str">
            <v xml:space="preserve">[2.2.2.N.0] ระยะสั้น - รัฐบาล, ธนาคารกลางต่างประเทศ โดยมีกระทรวงการคลังค้ำประกัน ในสกุลเงินต่างประเทศ </v>
          </cell>
          <cell r="D7" t="str">
            <v>[4.2.N.0.0] ระยะสั้น - สกุลเงินต่างประเทศ -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</v>
          </cell>
          <cell r="E7" t="str">
            <v>[3.2.N.0.0] เงินลงทุนในบริษัทต่างประเทศ - เงินลงทุนในบริษัทย่อยและบริษัทร่วม (ยกเว้นเงินลงทุนตาม 4)</v>
          </cell>
          <cell r="J7" t="str">
            <v>[2.2.N.0.0] เงินให้กู้ยืมแก่บุคคลอื่น เกินกำหนดชำระมากกว่า 3 เดือน แต่ไม่เกิน 6 เดือน</v>
          </cell>
          <cell r="L7" t="str">
            <v>[3.2.N.0.0] ต่างประเทศ - เงินฝากสถาบันการเงินประเภทจ่ายคืนเมื่อสิ้นกำหนดระยะเวลา</v>
          </cell>
        </row>
        <row r="8">
          <cell r="B8" t="str">
            <v>[3.N.0.0.0]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(ในสกุลเงินบาท)</v>
          </cell>
          <cell r="C8" t="str">
            <v>[3.N.0.0.0]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(ในสกุลเงินบาท)</v>
          </cell>
          <cell r="D8" t="str">
            <v>[5.1.N.0.0] ระยะยาว - รัฐวิสาหกิจต่างประเทศ (ในสกุลเงินตราใด ๆ)</v>
          </cell>
          <cell r="E8" t="str">
            <v>[4.N.0.0.0] เงินลงทุนในบริษัทย่อยและบริษัทร่วมที่ได้รับอนุญาตให้ประกอบธุรกิจประกันชีวิตตามกฏหมายว่าด้วยการประกันชีวิต และเงินลงทุนในบริษัทย่อยและบริษัทร่วมที่ได้รับอนุญาตให้ประกอบธุรกิจประกันวินาศภัยตามกฏหมายว่าด้วยการประกันวินาศภัย</v>
          </cell>
          <cell r="J8" t="str">
            <v>[2.3.N.0.0] เงินให้กู้ยืมแก่บุคคลอื่น เกินกำหนดชำระมากกว่า 6 เดือน แต่ไม่เกิน 12 เดือน</v>
          </cell>
          <cell r="L8" t="str">
            <v>[4.1.N.0.0] ในประเทศ - บัตรเงินฝากสถาบันการเงิน</v>
          </cell>
        </row>
        <row r="9">
          <cell r="B9" t="str">
            <v>[4.1.N.0.0] ระยะยาว -รัฐวิสาหกิจ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(ในสกุลเงินต่างประเทศ)</v>
          </cell>
          <cell r="C9" t="str">
            <v>[4.1.N.0.0] ระยะยาว -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(ในสกุลเงินต่างประเทศ)</v>
          </cell>
          <cell r="D9" t="str">
            <v>[5.2.N.0.0] ระยะสั้น - รัฐวิสาหกิจต่างประเทศ (ในสกุลเงินตราใด ๆ)</v>
          </cell>
          <cell r="E9" t="str">
            <v>[5.1.N.0.0] หุ้นทุนในประเทศ - หุ้นอื่น ๆ</v>
          </cell>
          <cell r="J9" t="str">
            <v>[2.4.N.0.0] เงินให้กู้ยืมแก่บุคคลอื่น เกินกำหนดชำระ 12 เดือนขึ้นไป</v>
          </cell>
          <cell r="L9" t="str">
            <v>[4.2.N.0.0] ต่างประเทศ - บัตรเงินฝากสถาบันการเงิน</v>
          </cell>
        </row>
        <row r="10">
          <cell r="B10" t="str">
            <v>[4.2.N.0.0] ระยะสั้น -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(ในสกุลเงินต่างประเทศ)</v>
          </cell>
          <cell r="C10" t="str">
            <v>[4.2.N.0.0] ระยะสั้น -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(ในสกุลเงินต่างประเทศ)</v>
          </cell>
          <cell r="D10" t="str">
            <v>[6.1.N.0.0] ระยะยาว - ธนาคารเพื่อการพัฒนาซึ่งร่วมก่อตั้งโดยหลายประเทศ</v>
          </cell>
          <cell r="E10" t="str">
            <v>[5.2.N.0.0] หุ้นทุนต่างประเทศ - หุ้นอื่น ๆ</v>
          </cell>
        </row>
        <row r="11">
          <cell r="B11" t="str">
            <v>[5.1.N.0.0] ระยะยาว - รัฐวิสาหกิจต่างประเทศ (ในสกุลเงินตราใดๆ)</v>
          </cell>
          <cell r="C11" t="str">
            <v>[5.1.N.0.0] ระยะยาว - รัฐวิสาหกิจต่างประเทศ (ในสกุลเงินตราใดๆ)</v>
          </cell>
          <cell r="D11" t="str">
            <v>[6.2.N.0.0] ระยะสั้น - ธนาคารเพื่อการพัฒนาซึ่งร่วมก่อตั้งโดยหลายประเทศ</v>
          </cell>
        </row>
        <row r="12">
          <cell r="B12" t="str">
            <v>[5.2.N.0.0] ระยะสั้น - รัฐวิสาหกิจต่างประเทศ (ในสกุลเงินตราใดๆ)</v>
          </cell>
          <cell r="C12" t="str">
            <v>[5.2.N.0.0] ระยะสั้น - รัฐวิสาหกิจต่างประเทศ (ในสกุลเงินตราใดๆ)</v>
          </cell>
          <cell r="D12" t="str">
            <v>[7.1.N.0.0] ระยะยาว - สถาบันการเงิน / บริษัทหลักทรัพย์ / บริษัทประกันภัย</v>
          </cell>
        </row>
        <row r="13">
          <cell r="B13" t="str">
            <v>[6.1.N.0.0] ระยะยาว - อื่น ๆ</v>
          </cell>
          <cell r="C13" t="str">
            <v>[6.1.N.0.0] ระยะยาว - ธนาคารเพื่อการพัฒนาซึ่งร่วมก่อตั้งโดยหลายประเทศ</v>
          </cell>
          <cell r="D13" t="str">
            <v>[7.2.N.0.0] ระยะสั้น - สถาบันการเงิน / บริษัทหลักทรัพย์ / บริษัทประกันภัย</v>
          </cell>
        </row>
        <row r="14">
          <cell r="B14" t="str">
            <v>[6.2.N.0.0] ระยะสั้น - อื่น ๆ</v>
          </cell>
          <cell r="C14" t="str">
            <v>[6.2.N.0.0] ระยะสั้น - ธนาคารเพื่อการพัฒนาซึ่งร่วมก่อตั้งโดยหลายประเทศ</v>
          </cell>
          <cell r="D14" t="str">
            <v>[8.1.N.0.0] ระยะยาว - บริษัท</v>
          </cell>
        </row>
        <row r="15">
          <cell r="C15" t="str">
            <v>[7.1.N.0.0] ระยะยาว - สถาบันการเงิน / บริษัทหลักทรัพย์ / บริษัทประกันภัย</v>
          </cell>
          <cell r="D15" t="str">
            <v>[8.2.N.0.0] ระยะสั้น - บริษัท</v>
          </cell>
        </row>
        <row r="16">
          <cell r="C16" t="str">
            <v>[7.2.N.0.0] ระยะสั้น - สถาบันการเงิน / บริษัทหลักทรัพย์ / บริษัทประกันภัย</v>
          </cell>
          <cell r="D16" t="str">
            <v>[9.1.N.0.0] ระยะยาว - อื่น ๆ</v>
          </cell>
        </row>
        <row r="17">
          <cell r="C17" t="str">
            <v>[8.1.N.0.0] บริษัท - ระยะยาว</v>
          </cell>
          <cell r="D17" t="str">
            <v>[9.2.N.0.0] ระยะสั้น - อื่น ๆ</v>
          </cell>
        </row>
        <row r="18">
          <cell r="C18" t="str">
            <v>[8.2.N.0.0] บริษัท - ระยะสั้น</v>
          </cell>
        </row>
        <row r="19">
          <cell r="C19" t="str">
            <v>[9.1.N.0.0] อื่น ๆ - ระยะยาว</v>
          </cell>
        </row>
        <row r="20">
          <cell r="C20" t="str">
            <v>[9.2.N.0.0] อื่น ๆ - ระยะสั้น</v>
          </cell>
        </row>
      </sheetData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ว0100"/>
      <sheetName val="ว0101"/>
      <sheetName val="ว0200"/>
      <sheetName val="ว0210"/>
      <sheetName val="ว1210"/>
      <sheetName val="ว1220"/>
      <sheetName val="ว1300"/>
      <sheetName val="ว1400"/>
      <sheetName val="ว1500"/>
      <sheetName val="ว2100"/>
      <sheetName val="ว2300"/>
      <sheetName val="ว2310"/>
      <sheetName val="ว2320"/>
      <sheetName val="ว2321"/>
      <sheetName val="ว2322"/>
      <sheetName val="ว2330"/>
      <sheetName val="ว2331"/>
      <sheetName val="ว2332"/>
      <sheetName val="ว2340"/>
      <sheetName val="ว2341"/>
      <sheetName val="ว2342"/>
      <sheetName val="ว2343"/>
      <sheetName val="ว2344"/>
      <sheetName val="ว2345"/>
      <sheetName val="ว2346"/>
      <sheetName val="ว2347"/>
      <sheetName val="ว2400"/>
      <sheetName val="ว2520"/>
      <sheetName val="ว2600"/>
      <sheetName val="ว2610"/>
      <sheetName val="ว3100"/>
      <sheetName val="ว3200"/>
      <sheetName val="ว3300"/>
      <sheetName val="ว3302"/>
      <sheetName val="ว3302_1"/>
      <sheetName val="ว3303"/>
      <sheetName val="ว3303_1"/>
      <sheetName val="ว3305"/>
      <sheetName val="ว3305_1"/>
      <sheetName val="ว3306"/>
      <sheetName val="ว3306_1"/>
      <sheetName val="ว3307"/>
      <sheetName val="ว3307_1"/>
      <sheetName val="ว3308"/>
      <sheetName val="ว3308_1"/>
      <sheetName val="ว3309"/>
      <sheetName val="ว3309_1"/>
      <sheetName val="ว3310"/>
      <sheetName val="ว3310_1"/>
      <sheetName val="ว3520"/>
      <sheetName val="ว3521"/>
      <sheetName val="ว3521_1"/>
      <sheetName val="ว3522"/>
      <sheetName val="ว3522_1"/>
      <sheetName val="ว3530"/>
      <sheetName val="ว3530_1"/>
      <sheetName val="ว3540"/>
      <sheetName val="ว3540_1"/>
      <sheetName val="ว3570"/>
      <sheetName val="ว3570_1"/>
      <sheetName val="ว3580"/>
      <sheetName val="ว3580_1"/>
      <sheetName val="ว3610"/>
      <sheetName val="ว3610_1"/>
      <sheetName val="ว3620"/>
      <sheetName val="ว3620_1"/>
      <sheetName val="ว3690"/>
      <sheetName val="ว3690_1"/>
      <sheetName val="ว3710"/>
      <sheetName val="ว3710_1"/>
      <sheetName val="ว4100"/>
      <sheetName val="ว4100_1_o"/>
      <sheetName val="ว4200"/>
      <sheetName val="ว4200_1_o"/>
      <sheetName val="ว4100_1"/>
      <sheetName val="ว4210"/>
      <sheetName val="ว4210_1"/>
      <sheetName val="ว5100"/>
      <sheetName val="ว5100_1"/>
      <sheetName val="ว5200"/>
      <sheetName val="ว5200_1"/>
      <sheetName val="ว5300"/>
      <sheetName val="ว5300_1"/>
      <sheetName val="ว5900"/>
      <sheetName val="ว6300"/>
      <sheetName val="ว6300_1"/>
      <sheetName val="ว6301"/>
      <sheetName val="ว6301_1"/>
      <sheetName val="ว6302"/>
      <sheetName val="ว6302_1"/>
      <sheetName val="ว6900"/>
      <sheetName val="ว7002"/>
      <sheetName val="ว7002_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>
        <row r="26">
          <cell r="D26" t="str">
            <v>[1.1.N.0] รัฐบาล,ธปท.,รัฐวิสาหกิจไทย องค์กรที่จัดตั้งโดยกฏหมายพิเศษ -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ในสกุลเงินบาทหรือสกุลเงินของประเทศที่ออก</v>
          </cell>
        </row>
      </sheetData>
      <sheetData sheetId="93">
        <row r="26">
          <cell r="D26" t="str">
            <v>[1.1.N.0] รัฐบาล,ธปท.,รัฐวิสาหกิจไทย องค์กรที่จัดตั้งโดยกฏหมายพิเศษ -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ในสกุลเงินบาทหรือสกุลเงินของประเทศที่ออก</v>
          </cell>
        </row>
        <row r="27">
          <cell r="D27" t="str">
            <v>[1.2.N.0] รัฐบาล,ธนาคารกลางต่างประเทศ -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ในสกุลเงินบาทหรือสกุลเงินของประเทศที่ออก</v>
          </cell>
        </row>
        <row r="28">
          <cell r="D28" t="str">
            <v>[2.1.1.N] ระยะยาว (ระยะเวลาตามสัญญา &gt; 1 ปี) - รัฐบาล,ธปท.,รัฐวิสาหกิจไทย องค์กรที่จัดตั้งโดยกฏหมายพิเศษ -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ในสกุลเงินต่างประเทศ</v>
          </cell>
        </row>
        <row r="29">
          <cell r="D29" t="str">
            <v>[2.1.2.N] ระยะสั้น (ระยะเวลาตามสัญญา &lt;= 1 ปี) - รัฐบาล,ธปท.,รัฐวิสาหกิจไทย องค์กรที่จัดตั้งโดยกฏหมายพิเศษ -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ในสกุลเงินต่างประเทศ</v>
          </cell>
        </row>
        <row r="30">
          <cell r="D30" t="str">
            <v>[2.2.1.N] ระยะยาว (ระยะเวลาตามสัญญา &gt; 1 ปี) - รัฐบาล,ธนาคารกลางต่างประเทศ -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ในสกุลเงินต่างประเทศ</v>
          </cell>
        </row>
        <row r="31">
          <cell r="D31" t="str">
            <v>[2.2.2.N] ระยะสั้น (ระยะเวลาตามสัญญา &lt;= 1 ปี) -รัฐบาล,ธนาคารกลางต่างประเทศ -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ในสกุลเงินต่างประเทศ</v>
          </cell>
        </row>
        <row r="32">
          <cell r="D32" t="str">
            <v>[3.N.0.0]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(ในสกุลเงินบาท)</v>
          </cell>
        </row>
        <row r="33">
          <cell r="D33" t="str">
            <v>[4.1.N.0] ระยะยาว (ระยะเวลาตามสัญญา &gt; 1 ปี) -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(ในสกุลเงินต่างประเทศ)</v>
          </cell>
        </row>
        <row r="34">
          <cell r="D34" t="str">
            <v>[4.2.N.0] ระยะสั้น (ระยะเวลาตามสัญญา &lt;= 1 ปี) -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(ในสกุลเงินต่างประเทศ)</v>
          </cell>
        </row>
        <row r="35">
          <cell r="D35" t="str">
            <v>[5.1.N.0] ระยะยาว (ระยะเวลาตามสัญญา &gt; 1 ปี) - รัฐวิสาหกิจต่างประเทศ (ในสกุลเงินตราใดๆ)</v>
          </cell>
        </row>
        <row r="36">
          <cell r="D36" t="str">
            <v>[5.2.N.0] ระยะสั้น (ระยะเวลาตามสัญญา &lt;= 1 ปี) - รัฐวิสาหกิจต่างประเทศ (ในสกุลเงินตราใดๆ)</v>
          </cell>
        </row>
        <row r="37">
          <cell r="D37" t="str">
            <v>[6.1.N.0] ระยะยาว (ระยะเวลาตามสัญญา &gt; 1 ปี) - ธนาคารเพื่อการพัฒนาซึ่งร่วมก่อตั้งโดยหลายประเทศ</v>
          </cell>
        </row>
        <row r="38">
          <cell r="D38" t="str">
            <v>[6.2.N.0] ระยะสั้น (ระยะเวลาตามสัญญา &lt;= 1 ปี) - ธนาคารเพื่อการพัฒนาซึ่งร่วมก่อตั้งโดยหลายประเทศ</v>
          </cell>
        </row>
        <row r="39">
          <cell r="D39" t="str">
            <v>[7.1.N.0] ระยะยาว (ระยะเวลาตามสัญญา &gt; 1 ปี) - สถาบันการเงิน / บริษัทหลักทรัพย์ / บริษัทประกันภัย</v>
          </cell>
        </row>
        <row r="40">
          <cell r="D40" t="str">
            <v>[7.2.N.0] ระยะสั้น (ระยะเวลาตามสัญญา &lt;= 1 ปี) - สถาบันการเงิน / บริษัทหลักทรัพย์ / บริษัทประกันภัย</v>
          </cell>
        </row>
        <row r="41">
          <cell r="D41" t="str">
            <v>[8.1.N.0] ระยะยาว (ระยะเวลาตามสัญญา &gt; 1 ปี) - บริษัท</v>
          </cell>
        </row>
        <row r="42">
          <cell r="D42" t="str">
            <v>[8.2.N.0] ระยะสั้น (ระยะเวลาตามสัญญา &lt;= 1 ปี) - บริษัท</v>
          </cell>
        </row>
        <row r="43">
          <cell r="D43" t="str">
            <v>[9.1.N.0] ระยะยาว (ระยะเวลาตามสัญญา &gt; 1 ปี) - อื่นๆ</v>
          </cell>
        </row>
        <row r="44">
          <cell r="D44" t="str">
            <v>[9.2.N.0] ระยะสั้น (ระยะเวลาตามสัญญา &lt;= 1 ปี) - อื่นๆ</v>
          </cell>
        </row>
        <row r="47">
          <cell r="D47" t="str">
            <v>[1.1.N.0] หลักทรัพย์ในประเทศ - ตราสารทุนที่จดทะเบียนในตลาดหลักทรัพย์แห่งประเทศไทย ตลาดหลักทรัพย์ เอ็ม เอ ไอ</v>
          </cell>
        </row>
        <row r="48">
          <cell r="D48" t="str">
            <v>[1.2.N.0] หลักทรัพย์ต่างประเทศ - ตราสารทุนที่จดทะเบียนในตลาดหลักทรัพย์แห่งประเทศไทย ตลาดหลักทรัพย์ เอ็ม เอ ไอ</v>
          </cell>
        </row>
        <row r="49">
          <cell r="D49" t="str">
            <v>[2.1.N.0] หลักทรัพย์ในประเทศ - ตราสารทุนที่จดทะเบียนในตลาดหลักทรัพย์อื่น และอยู่ในดัชนีตลาดหลักทรัพย์ตามที่กำหนด</v>
          </cell>
        </row>
        <row r="50">
          <cell r="D50" t="str">
            <v>[2.2.N.0] หลักทรัพย์ต่างประเทศ - ตราสารทุนที่จดทะเบียนในตลาดหลักทรัพย์อื่น และอยู่ในดัชนีตลาดหลักทรัพย์ตามที่กำหนด</v>
          </cell>
        </row>
        <row r="51">
          <cell r="D51" t="str">
            <v>[3.1.N.0] เงินลงทุนในบริษัทในประเทศ - เงินลงทุนในบริษัทย่อยและบริษัทร่วม (ยกเว้นเงินลงทุนตาม 4)</v>
          </cell>
        </row>
        <row r="52">
          <cell r="D52" t="str">
            <v>[3.2.N.0] เงินลงทุนในบริษัทต่างประเทศ - เงินลงทุนในบริษัทย่อยและบริษัทร่วม (ยกเว้นเงินลงทุนตาม 4)</v>
          </cell>
        </row>
        <row r="53">
          <cell r="D53" t="str">
            <v>[4.N.0.0] เงินลงทุนในบริษัทย่อยและบริษัทร่วมที่ได้รับอนุญาตให้ประกอบธุรกิจประกันชีวิตตามกฏหมายว่าด้วยการประกันชีวิต และเงินลงทุนในบริษัทย่อยและบริษัทร่วมที่ได้รับอนุญาตให้ประกอบธุรกิจประกันวินาศภัยตามกฏหมายว่าด้วยการประกันวินาศภัย</v>
          </cell>
        </row>
        <row r="54">
          <cell r="D54" t="str">
            <v>[5.1.N.0] หุ้นทุนในประเทศ - หุ้นอื่นๆ</v>
          </cell>
        </row>
        <row r="55">
          <cell r="D55" t="str">
            <v>[5.2.N.0] หุ้นทุนต่างประเทศ - หุ้นอื่นๆ</v>
          </cell>
        </row>
        <row r="58">
          <cell r="D58" t="str">
            <v xml:space="preserve">[1.N.0.0]  รัฐวิสาหกิจไทย รวมถึงองค์กรที่จัดตั้งโดยกฎหมายพิเศษ โดยมีกระทรวงการคลังค้ำประกัน ในสกุลเงินบาทหรือสกุลเงินของประเทศที่ออก </v>
          </cell>
        </row>
        <row r="59">
          <cell r="D59" t="str">
            <v xml:space="preserve">[2.1.N.0] ระยะยาว (ระยะเวลาตามสัญญา &gt; 1 ปี) - รัฐวิสาหกิจไทย รวมถึงองค์กรที่จัดตั้งโดยกฎหมายพิเศษ โดยมีกระทรวงการคลังค้ำประกัน ในสกุลเงินต่างประเทศ </v>
          </cell>
        </row>
        <row r="60">
          <cell r="D60" t="str">
            <v xml:space="preserve">[2.2.N.0] ระยะสั้น (ระยะเวลาตามสัญญา &lt;= 1 ปี) - รัฐวิสาหกิจไทย รวมถึงองค์กรที่จัดตั้งโดยกฎหมายพิเศษ โดยมีกระทรวงการคลังค้ำประกัน ในสกุลเงินต่างประเทศ </v>
          </cell>
        </row>
        <row r="61">
          <cell r="D61" t="str">
            <v>[3.N.0.0]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(ในสกุลเงินบาท)</v>
          </cell>
        </row>
        <row r="62">
          <cell r="D62" t="str">
            <v>[4.1.N.0] ระยะยาว (ระยะเวลาตามสัญญา &gt; 1 ปี) -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(ในสกุลเงินต่างประเทศ)</v>
          </cell>
        </row>
        <row r="63">
          <cell r="D63" t="str">
            <v>[4.2.N.0] ระยะสั้น (ระยะเวลาตามสัญญา &lt;= 1 ปี) -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(ในสกุลเงินต่างประเทศ)</v>
          </cell>
        </row>
        <row r="64">
          <cell r="D64" t="str">
            <v>[5.1.N.0] ระยะยาว (ระยะเวลาตามสัญญา &gt; 1 ปี) - รัฐวิสาหกิจต่างประเทศ (ในสกุลเงินตราใดๆ)</v>
          </cell>
        </row>
        <row r="65">
          <cell r="D65" t="str">
            <v>[5.2.N.0] ระยะสั้น (ระยะเวลาตามสัญญา &lt;= 1 ปี) - รัฐวิสาหกิจต่างประเทศ (ในสกุลเงินตราใดๆ)</v>
          </cell>
        </row>
        <row r="66">
          <cell r="D66" t="str">
            <v>[6.1.N.0] ระยะยาว (ระยะเวลาตามสัญญา &gt; 1 ปี) - ธนาคารเพื่อการพัฒนาซึ่งร่วมก่อตั้งโดยหลายประเทศ</v>
          </cell>
        </row>
        <row r="67">
          <cell r="D67" t="str">
            <v>[6.2.N.0] ระยะสั้น (ระยะเวลาตามสัญญา &lt;= 1 ปี) - ธนาคารเพื่อการพัฒนาซึ่งร่วมก่อตั้งโดยหลายประเทศ</v>
          </cell>
        </row>
        <row r="68">
          <cell r="D68" t="str">
            <v>[7.1.N.0] ระยะยาว (ระยะเวลาตามสัญญา &gt; 1 ปี) - สถาบันการเงิน / บริษัทหลักทรัพย์ / บริษัทประกันภัย</v>
          </cell>
        </row>
        <row r="69">
          <cell r="D69" t="str">
            <v>[7.2.N.0] ระยะสั้น (ระยะเวลาตามสัญญา &lt;= 1 ปี) - สถาบันการเงิน / บริษัทหลักทรัพย์ / บริษัทประกันภัย</v>
          </cell>
        </row>
        <row r="70">
          <cell r="D70" t="str">
            <v>[8.1.N.0] ระยะยาว (ระยะเวลาตามสัญญา &gt; 1 ปี) - บริษัท</v>
          </cell>
        </row>
        <row r="71">
          <cell r="D71" t="str">
            <v>[8.2.N.0] ระยะสั้น (ระยะเวลาตามสัญญา &lt;= 1 ปี) - บริษัท</v>
          </cell>
        </row>
        <row r="72">
          <cell r="D72" t="str">
            <v>[9.1.N.0] ระยะยาว (ระยะเวลาตามสัญญา &gt; 1 ปี) - อื่นๆ</v>
          </cell>
        </row>
        <row r="73">
          <cell r="D73" t="str">
            <v>[9.2.N.0] ระยะสั้น (ระยะเวลาตามสัญญา &lt;= 1 ปี) - อื่นๆ</v>
          </cell>
        </row>
        <row r="76">
          <cell r="D76" t="str">
            <v>[1.N.0.0] หลักทรัพย์ในประเทศ</v>
          </cell>
        </row>
        <row r="77">
          <cell r="D77" t="str">
            <v>[2.N.0.0] หลักทรัพย์ต่างประเทศ</v>
          </cell>
        </row>
        <row r="80">
          <cell r="D80" t="str">
            <v>[1.N.0.0] หุ้นสามัญ</v>
          </cell>
        </row>
        <row r="81">
          <cell r="D81" t="str">
            <v>[2.N.0.0] หุ้นกู้</v>
          </cell>
        </row>
        <row r="82">
          <cell r="D82" t="str">
            <v>[3.N.0.0] หน่วยลงทุน</v>
          </cell>
        </row>
        <row r="83">
          <cell r="D83" t="str">
            <v>[4.N.0.0] อื่นๆ</v>
          </cell>
        </row>
        <row r="86">
          <cell r="D86" t="str">
            <v>[1.N.0.0] ระยะยาว (ระยะเวลาตามสัญญา &gt; 1 ปี)</v>
          </cell>
        </row>
        <row r="87">
          <cell r="D87" t="str">
            <v>[2.N.0.0] ระยะสั้น (ระยะเวลาตามสัญญา &lt;= 1 ปี)</v>
          </cell>
        </row>
        <row r="89">
          <cell r="D89" t="str">
            <v>[1.N.0.0] ปัจจุบันและเกินกำหนดชำระไม่เกิน 3 เดือน</v>
          </cell>
        </row>
        <row r="90">
          <cell r="D90" t="str">
            <v>[2.N.0.0] เกินกำหนดชำระมากกว่า 3 เดือน แต่ไม่เกิน 6 เดือน</v>
          </cell>
        </row>
        <row r="91">
          <cell r="D91" t="str">
            <v>[3.N.0.0] เกินกำหนดชำระมากกว่า 6 เดือน แต่ไม่เกิน 12 เดือน</v>
          </cell>
        </row>
        <row r="92">
          <cell r="D92" t="str">
            <v>[4.N.0.0] เกินกำหนดชำระ 12 เดือนขึ้นไป</v>
          </cell>
        </row>
        <row r="94">
          <cell r="D94" t="str">
            <v>[1.N.0.0] ปัจจุบันและเกินกำหนดชำระไม่เกิน 3 เดือน</v>
          </cell>
        </row>
        <row r="95">
          <cell r="D95" t="str">
            <v>[2.N.0.0] เกินกำหนดชำระมากกว่า 3 เดือน แต่ไม่เกิน 6 เดือน</v>
          </cell>
        </row>
        <row r="96">
          <cell r="D96" t="str">
            <v>[3.N.0.0] เกินกำหนดชำระมากกว่า 6 เดือน แต่ไม่เกิน 12 เดือน</v>
          </cell>
        </row>
        <row r="97">
          <cell r="D97" t="str">
            <v>[4.N.0.0] เกินกำหนดชำระ 12 เดือนขึ้นไป</v>
          </cell>
        </row>
        <row r="99">
          <cell r="D99" t="str">
            <v>[1.N.0.0] ปัจจุบันและเกินกำหนดชำระไม่เกิน 3 เดือน</v>
          </cell>
        </row>
        <row r="100">
          <cell r="D100" t="str">
            <v>[2.N.0.0] เกินกำหนดชำระมากกว่า 3 เดือน แต่ไม่เกิน 6 เดือน</v>
          </cell>
        </row>
        <row r="101">
          <cell r="D101" t="str">
            <v>[3.N.0.0] เกินกำหนดชำระมากกว่า 6 เดือน แต่ไม่เกิน 12 เดือน</v>
          </cell>
        </row>
        <row r="102">
          <cell r="D102" t="str">
            <v>[4.N.0.0] เกินกำหนดชำระ 12 เดือนขึ้นไป</v>
          </cell>
        </row>
        <row r="105">
          <cell r="D105" t="str">
            <v>[1.N.0.0] ปัจจุบันและเกินกำหนดชำระไม่เกิน 3 เดือน</v>
          </cell>
        </row>
        <row r="106">
          <cell r="D106" t="str">
            <v>[2.N.0.0] เกินกำหนดชำระมากกว่า 3 เดือน แต่ไม่เกิน 6 เดือน</v>
          </cell>
        </row>
        <row r="107">
          <cell r="D107" t="str">
            <v>[3.N.0.0] เกินกำหนดชำระมากกว่า 6 เดือน แต่ไม่เกิน 12 เดือน</v>
          </cell>
        </row>
        <row r="108">
          <cell r="D108" t="str">
            <v>[4.N.0.0] เกินกำหนดชำระ 12 เดือนขึ้นไป</v>
          </cell>
        </row>
        <row r="111">
          <cell r="D111" t="str">
            <v>[1.1.N.0] ปัจจุบันและเกินกำหนดชำระไม่เกิน 3 เดือน - เงินให้กู้ยืมแก่พนักงานและตัวแทนของบริษัท</v>
          </cell>
        </row>
        <row r="112">
          <cell r="D112" t="str">
            <v>[1.2.N.0] เกินกำหนดชำระมากกว่า 3 เดือน แต่ไม่เกิน 6 เดือน - เงินให้กู้ยืมแก่พนักงานและตัวแทนของบริษัท</v>
          </cell>
        </row>
        <row r="113">
          <cell r="D113" t="str">
            <v>[1.3.N.0] เกินกำหนดชำระมากกว่า 6 เดือน แต่ไม่เกิน 12 เดือน - เงินให้กู้ยืมแก่พนักงานและตัวแทนของบริษัท</v>
          </cell>
        </row>
        <row r="114">
          <cell r="D114" t="str">
            <v>[1.4.N.0] เกินกำหนดชำระ 12 เดือนขึ้นไป - เงินให้กู้ยืมแก่พนักงานและตัวแทนของบริษัท</v>
          </cell>
        </row>
        <row r="115">
          <cell r="D115" t="str">
            <v>[2.1.N.0] ปัจจุบันและเกินกำหนดชำระไม่เกิน 3 เดือน - เงินให้กู้ยืมแก่บุคคลอื่น</v>
          </cell>
        </row>
        <row r="116">
          <cell r="D116" t="str">
            <v>[2.2.N.0] เกินกำหนดชำระมากกว่า 3 เดือน แต่ไม่เกิน 6 เดือน -เงินให้กู้ยืมแก่บุคคลอื่น</v>
          </cell>
        </row>
        <row r="117">
          <cell r="D117" t="str">
            <v>[2.3.N.0] เกินกำหนดชำระมากกว่า 6 เดือน แต่ไม่เกิน 12 เดือน - เงินให้กู้ยืมแก่บุคคลอื่น</v>
          </cell>
        </row>
        <row r="118">
          <cell r="D118" t="str">
            <v>[2.4.N.0] เกินกำหนดชำระ 12 เดือนขึ้นไป - เงินให้กู้ยืมแก่บุคคลอื่น</v>
          </cell>
        </row>
        <row r="121">
          <cell r="D121" t="str">
            <v>[1.N.0.0] ปัจจุบันและเกินกำหนดชำระไม่เกิน 3 เดือน</v>
          </cell>
        </row>
        <row r="122">
          <cell r="D122" t="str">
            <v>[2.N.0.0] เกินกำหนดชำระมากกว่า 3 เดือน แต่ไม่เกิน 6 เดือน</v>
          </cell>
        </row>
        <row r="123">
          <cell r="D123" t="str">
            <v>[3.N.0.0] เกินกำหนดชำระมากกว่า 6 เดือน แต่ไม่เกิน 12 เดือน</v>
          </cell>
        </row>
        <row r="124">
          <cell r="D124" t="str">
            <v>[4.N.0.0] เกินกำหนดชำระ 12 เดือนขึ้นไป</v>
          </cell>
        </row>
        <row r="125">
          <cell r="D125" t="str">
            <v>[5.0.0.0] ลูกหนี้จากธุรกรรมยืมหลักทรัพย์ (SBL)                     (ว6301)</v>
          </cell>
        </row>
        <row r="126">
          <cell r="D126" t="str">
            <v>[6.0.0.0] ลูกหนี้จากธุรกรรมซื้อโดยมีสัญญาขายคืน (Repo)**     (ว6302)</v>
          </cell>
        </row>
        <row r="129">
          <cell r="D129" t="str">
            <v>[1.N.0.0] ปัจจุบันและเกินกำหนดชำระไม่เกิน 3 เดือน</v>
          </cell>
        </row>
        <row r="130">
          <cell r="D130" t="str">
            <v>[2.N.0.0] เกินกำหนดชำระมากกว่า 3 เดือน แต่ไม่เกิน 6 เดือน</v>
          </cell>
        </row>
        <row r="131">
          <cell r="D131" t="str">
            <v>[3.N.0.0] เกินกำหนดชำระมากกว่า 6 เดือน แต่ไม่เกิน 12 เดือน</v>
          </cell>
        </row>
        <row r="132">
          <cell r="D132" t="str">
            <v>[4.N.0.0] เกินกำหนดชำระ 12 เดือนขึ้นไป</v>
          </cell>
        </row>
        <row r="135">
          <cell r="D135" t="str">
            <v>[1.N.0.0] ปัจจุบันและเกินกำหนดชำระไม่เกิน 3 เดือน</v>
          </cell>
        </row>
        <row r="136">
          <cell r="D136" t="str">
            <v>[2.N.0.0] เกินกำหนดชำระมากกว่า 3 เดือน แต่ไม่เกิน 6 เดือน</v>
          </cell>
        </row>
        <row r="137">
          <cell r="D137" t="str">
            <v>[3.N.0.0] เกินกำหนดชำระมากกว่า 6 เดือน แต่ไม่เกิน 12 เดือน</v>
          </cell>
        </row>
        <row r="138">
          <cell r="D138" t="str">
            <v>[4.N.0.0] เกินกำหนดชำระ 12 เดือนขึ้นไป</v>
          </cell>
        </row>
        <row r="141">
          <cell r="D141" t="str">
            <v>[1.2.1.0] เช็ค - เอกสารที่บันทึกรวมอยู่ในรายการเงินสด - เงินสด</v>
          </cell>
        </row>
        <row r="142">
          <cell r="D142" t="str">
            <v>[1.2.2.0] ธนาณัติ - เอกสารที่บันทึกรวมอยู่ในรายการเงินสด - เงินสด</v>
          </cell>
        </row>
        <row r="143">
          <cell r="D143" t="str">
            <v>[1.2.3.0] ดราฟท์และตั๋วเงิน - เอกสารที่บันทึกรวมอยู่ในรายการเงินสด - เงินสด</v>
          </cell>
        </row>
        <row r="144">
          <cell r="D144" t="str">
            <v>[1.2.4.0] อื่นๆ - เอกสารที่บันทึกรวมอยู่ในรายการเงินสด - เงินสด</v>
          </cell>
        </row>
        <row r="145">
          <cell r="D145" t="str">
            <v>[2.1.1.N] ในประเทศ - เงินฝากสถาบันการเงินประเภทออมทรัพย์ - เงินฝากสถาบันการเงินประเภทไม่กำหนดระยะเวลาการจ่ายคืน</v>
          </cell>
        </row>
        <row r="146">
          <cell r="D146" t="str">
            <v>[2.1.2.N] ต่างประเทศ - เงินฝากสถาบันการเงินประเภทออมทรัพย์ - เงินฝากสถาบันการเงินประเภทไม่กำหนดระยะเวลาการจ่ายคืน</v>
          </cell>
        </row>
        <row r="147">
          <cell r="D147" t="str">
            <v>[2.2.1.N] ในประเทศ - เงินฝากสถาบันการเงินประเภทกระแสรายวัน - เงินฝากสถาบันการเงินประเภทไม่กำหนดระยะเวลาการจ่ายคืน</v>
          </cell>
        </row>
        <row r="148">
          <cell r="D148" t="str">
            <v>[2.2.2.N] ต่างประเทศ - เงินฝากสถาบันการเงินประเภทกระแสรายวัน - เงินฝากสถาบันการเงินประเภทไม่กำหนดระยะเวลาการจ่ายคืน</v>
          </cell>
        </row>
        <row r="149">
          <cell r="D149" t="str">
            <v>[3.1.N.0] ในประเทศ - เงินฝากสถาบันการเงินประเภทจ่ายคืนเมื่อสิ้นกำหนดระยะเวลา</v>
          </cell>
        </row>
        <row r="150">
          <cell r="D150" t="str">
            <v>[3.2.N.0] ต่างประเทศ - เงินฝากสถาบันการเงินประเภทจ่ายคืนเมื่อสิ้นกำหนดระยะเวลา</v>
          </cell>
        </row>
        <row r="151">
          <cell r="D151" t="str">
            <v>[4.1.N.0] บัตรเงินฝากสถาบันการเงิน-ในประเทศ - บัตรเงินฝากสถาบันการเงิน</v>
          </cell>
        </row>
        <row r="152">
          <cell r="D152" t="str">
            <v>[4.2.N.0] บัตรเงินฝากสถาบันการเงิน-ต่างประเทศ - บัตรเงินฝากสถาบันการเงิน</v>
          </cell>
        </row>
        <row r="155">
          <cell r="D155" t="str">
            <v>[1.1.N.0] เงินวางไว้บริษัทประกันภัยต่อ-ในประเทศ - เงินวางไว้จากการประกันภัยต่อ</v>
          </cell>
        </row>
        <row r="156">
          <cell r="D156" t="str">
            <v>[1.2.N.1] เงินวางไว้บริษัทประกันภัยต่อ-ต่างประเทศ - เงินวางไว้จากการประกันภัยต่อ</v>
          </cell>
        </row>
        <row r="157">
          <cell r="D157" t="str">
            <v>[2.1.1.N] ในประเทศ - การรับประกันอัคคีภัย - เงินถือไว้จากการประกันภัยต่อ</v>
          </cell>
        </row>
        <row r="158">
          <cell r="D158" t="str">
            <v>[2.1.2.N] ต่างประเทศ - การรับประกันอัคคีภัย - เงินถือไว้จากการประกันภัยต่อ</v>
          </cell>
        </row>
        <row r="159">
          <cell r="D159" t="str">
            <v>[2.2.1.1.N] ในประเทศ - การรับประกันภัยตัวเรือ - การรับประกันภัยทางทะเลและขนส่ง - เงินถือไว้จากการประกันภัยต่อ</v>
          </cell>
        </row>
        <row r="160">
          <cell r="D160" t="str">
            <v>[2.2.1.2.N] ต่างประเทศ - การรับประกันภัยตัวเรือ - การรับประกันภัยทางทะเลและขนส่ง - เงินถือไว้จากการประกันภัยต่อ</v>
          </cell>
        </row>
        <row r="161">
          <cell r="D161" t="str">
            <v>[2.2.2.1.N] ในประเทศ - การรับประกันภัยสินค้า - การรับประกันภัยทางทะเลและขนส่ง - เงินถือไว้จากการประกันภัยต่อ</v>
          </cell>
        </row>
        <row r="162">
          <cell r="D162" t="str">
            <v>[2.2.2.2.N] ต่างประเทศ - การรับประกันภัยสินค้า - การรับประกันภัยทางทะเลและขนส่ง - เงินถือไว้จากการประกันภัยต่อ</v>
          </cell>
        </row>
        <row r="163">
          <cell r="D163" t="str">
            <v>[2.3.1.1.N] ในประเทศ - การรับประกันภัยรถ-โดยข้อบังคับแห่งกฎหมาย - การรับประกันภัยรถ - เงินถือไว้จากการประกันภัยต่อ</v>
          </cell>
        </row>
        <row r="164">
          <cell r="D164" t="str">
            <v>[2.3.1.2.N] ต่างประเทศ - การรับประกันภัยรถ-โดยข้อบังคับแห่งกฎหมาย - การรับประกันภัยรถ - เงินถือไว้จากการประกันภัยต่อ</v>
          </cell>
        </row>
        <row r="165">
          <cell r="D165" t="str">
            <v>[2.3.2.1.N] ในประเทศ - การรับประกันภัยรถ-โดยความสมัครใจ - การรับประกันภัยรถ - เงินถือไว้จากการประกันภัยต่อ</v>
          </cell>
        </row>
        <row r="166">
          <cell r="D166" t="str">
            <v>[2.3.2.2.N] ต่างประเทศ - การรับประกันภัยรถ-โดยความสมัครใจ - การรับประกันภัยรถ - เงินถือไว้จากการประกันภัยต่อ</v>
          </cell>
        </row>
        <row r="167">
          <cell r="D167" t="str">
            <v>[2.4.1.N] ในประเทศ - การรับประกันภัยเบ็ดเตล็ด - เงินถือไว้จากการประกันภัยต่อ</v>
          </cell>
        </row>
        <row r="168">
          <cell r="D168" t="str">
            <v>[2.4.2.N] ต่างประเทศ - การรับประกันภัยเบ็ดเตล็ด - เงินถือไว้จากการประกันภัยต่อ</v>
          </cell>
        </row>
        <row r="171">
          <cell r="D171" t="str">
            <v>[1.N.0.0] เงินค้างกับบริษัทประกันภัยต่อ-ในประเทศ</v>
          </cell>
        </row>
        <row r="172">
          <cell r="D172" t="str">
            <v>[2.N.0.0] เงินค้างกับบริษัทประกันภัยต่อ-ต่างประเทศ</v>
          </cell>
        </row>
        <row r="175">
          <cell r="D175" t="str">
            <v>[1.1.N.0] เงินค้างรับจากบริษัทประกันภัยต่อ-ในประเทศ - เงินค้างรับเกี่ยวกับการประกันภัยต่อแยกตามระยะเวลาการค้างรับ</v>
          </cell>
        </row>
        <row r="176">
          <cell r="D176" t="str">
            <v>[1.2.N.0] เงินค้างรับจากบริษัทประกันภัยต่อ-ต่างประเทศ - เงินค้างรับเกี่ยวกับการประกันภัยต่อแยกตามระยะเวลาการค้างรับ</v>
          </cell>
        </row>
        <row r="177">
          <cell r="D177" t="str">
            <v>[2.1.N.0] เงินค้างจ่ายแก่บริษัทประกันภัยต่อ-ในประเทศ - เงินค้างจ่ายเกี่ยวกับการประกันภัยต่อแยกตามระยะเวลาการค้างจ่าย</v>
          </cell>
        </row>
        <row r="178">
          <cell r="D178" t="str">
            <v>[2.2.N.0] เงินค้างจ่ายแก่บริษัทประกันภัยต่อ-ต่างประเทศ - เงินค้างจ่ายเกี่ยวกับการประกันภัยต่อแยกตามระยะเวลาการค้างจ่าย</v>
          </cell>
        </row>
        <row r="181">
          <cell r="D181" t="str">
            <v>[1.N.0.0] อสังหาริมทรัพย์ดำเนินงาน</v>
          </cell>
        </row>
        <row r="182">
          <cell r="D182" t="str">
            <v>[2.N.0.0] อสังหาริมทรัพย์เพื่อการลงทุน</v>
          </cell>
        </row>
        <row r="185">
          <cell r="D185" t="str">
            <v>[1.1.N.0 ] ได้มาจากการชำระหนี้-หลุดจำนอง - อสังหาริมทรัพย์รอการขาย</v>
          </cell>
        </row>
        <row r="186">
          <cell r="D186" t="str">
            <v>[1.2.N.0 ] อสังหาริมทรัพย์อื่นๆ - อสังหาริมทรัพย์รอการขาย</v>
          </cell>
        </row>
        <row r="187">
          <cell r="D187" t="str">
            <v>[2.N.0.0] อสังหาริมทรัพย์เพื่อการลงทุน</v>
          </cell>
        </row>
        <row r="190">
          <cell r="D190" t="str">
            <v>[1.N.0.0] ยานพาหนะ (แยกเป็นแต่ละประเภท)</v>
          </cell>
        </row>
        <row r="191">
          <cell r="D191" t="str">
            <v>[2.N.0.0] เครื่องใช้สำนักงาน (แยกเป็นแต่ละประเภท)</v>
          </cell>
        </row>
        <row r="192">
          <cell r="D192" t="str">
            <v>[3.N.0.0] เครื่องสมองกล (แยกเป็นแต่ละประเภท)</v>
          </cell>
        </row>
        <row r="195">
          <cell r="D195" t="str">
            <v>[1.N.0.0] เงินเบิกเกินบัญชี</v>
          </cell>
        </row>
        <row r="196">
          <cell r="D196" t="str">
            <v>[2.N.0.0] เงินกู้ยืมอื่นๆ</v>
          </cell>
        </row>
        <row r="197">
          <cell r="D197" t="str">
            <v xml:space="preserve">[3.0.0.0] หนี้สินจากการให้ยืมหลักทรัพย์(SBL)  (ว6301)  </v>
          </cell>
        </row>
        <row r="198">
          <cell r="D198" t="str">
            <v>[4.0.0.0] หนี้สินจากธุรกรรมขายโดยมีสัญญาซื้อคืน (Repo) **             (ว6302)</v>
          </cell>
        </row>
        <row r="201">
          <cell r="D201" t="str">
            <v>[1.N.0.0] ธุรกรรมยืมหลักทรัพย์</v>
          </cell>
        </row>
        <row r="202">
          <cell r="D202" t="str">
            <v>[2.N.0.0] ธุรกรรมให้ยืมหลักทรัพย์</v>
          </cell>
        </row>
        <row r="205">
          <cell r="D205" t="str">
            <v>[1.N.0.0] ธุรกรรมซื้อหลักทรัพย์</v>
          </cell>
        </row>
        <row r="206">
          <cell r="D206" t="str">
            <v>[2.N.0.0] ธุรกรรมขายหลักทรัพย์</v>
          </cell>
        </row>
        <row r="209">
          <cell r="D209" t="str">
            <v>[1.N.0.0] ในประเทศ</v>
          </cell>
        </row>
        <row r="210">
          <cell r="D210" t="str">
            <v>[2.N.0.0] ต่างประเทศ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workbookViewId="0">
      <selection sqref="A1:B1"/>
    </sheetView>
  </sheetViews>
  <sheetFormatPr defaultRowHeight="21"/>
  <cols>
    <col min="1" max="1" width="6" style="210" customWidth="1"/>
    <col min="2" max="2" width="50.28515625" style="436" customWidth="1"/>
    <col min="3" max="3" width="23.5703125" style="210" customWidth="1"/>
    <col min="4" max="4" width="10.7109375" style="210" customWidth="1"/>
    <col min="5" max="5" width="9.7109375" style="210" bestFit="1" customWidth="1"/>
    <col min="6" max="6" width="9" style="210"/>
    <col min="7" max="7" width="9.7109375" style="210" bestFit="1" customWidth="1"/>
    <col min="8" max="253" width="9" style="210"/>
    <col min="254" max="254" width="9.140625" style="210" customWidth="1"/>
    <col min="255" max="255" width="4.28515625" style="210" customWidth="1"/>
    <col min="256" max="256" width="3.28515625" style="210" customWidth="1"/>
    <col min="257" max="257" width="53.85546875" style="210" customWidth="1"/>
    <col min="258" max="258" width="12.42578125" style="210" customWidth="1"/>
    <col min="259" max="260" width="11.7109375" style="210" customWidth="1"/>
    <col min="261" max="509" width="9" style="210"/>
    <col min="510" max="510" width="9.140625" style="210" customWidth="1"/>
    <col min="511" max="511" width="4.28515625" style="210" customWidth="1"/>
    <col min="512" max="512" width="3.28515625" style="210" customWidth="1"/>
    <col min="513" max="513" width="53.85546875" style="210" customWidth="1"/>
    <col min="514" max="514" width="12.42578125" style="210" customWidth="1"/>
    <col min="515" max="516" width="11.7109375" style="210" customWidth="1"/>
    <col min="517" max="765" width="9" style="210"/>
    <col min="766" max="766" width="9.140625" style="210" customWidth="1"/>
    <col min="767" max="767" width="4.28515625" style="210" customWidth="1"/>
    <col min="768" max="768" width="3.28515625" style="210" customWidth="1"/>
    <col min="769" max="769" width="53.85546875" style="210" customWidth="1"/>
    <col min="770" max="770" width="12.42578125" style="210" customWidth="1"/>
    <col min="771" max="772" width="11.7109375" style="210" customWidth="1"/>
    <col min="773" max="1021" width="9" style="210"/>
    <col min="1022" max="1022" width="9.140625" style="210" customWidth="1"/>
    <col min="1023" max="1023" width="4.28515625" style="210" customWidth="1"/>
    <col min="1024" max="1024" width="3.28515625" style="210" customWidth="1"/>
    <col min="1025" max="1025" width="53.85546875" style="210" customWidth="1"/>
    <col min="1026" max="1026" width="12.42578125" style="210" customWidth="1"/>
    <col min="1027" max="1028" width="11.7109375" style="210" customWidth="1"/>
    <col min="1029" max="1277" width="9" style="210"/>
    <col min="1278" max="1278" width="9.140625" style="210" customWidth="1"/>
    <col min="1279" max="1279" width="4.28515625" style="210" customWidth="1"/>
    <col min="1280" max="1280" width="3.28515625" style="210" customWidth="1"/>
    <col min="1281" max="1281" width="53.85546875" style="210" customWidth="1"/>
    <col min="1282" max="1282" width="12.42578125" style="210" customWidth="1"/>
    <col min="1283" max="1284" width="11.7109375" style="210" customWidth="1"/>
    <col min="1285" max="1533" width="9" style="210"/>
    <col min="1534" max="1534" width="9.140625" style="210" customWidth="1"/>
    <col min="1535" max="1535" width="4.28515625" style="210" customWidth="1"/>
    <col min="1536" max="1536" width="3.28515625" style="210" customWidth="1"/>
    <col min="1537" max="1537" width="53.85546875" style="210" customWidth="1"/>
    <col min="1538" max="1538" width="12.42578125" style="210" customWidth="1"/>
    <col min="1539" max="1540" width="11.7109375" style="210" customWidth="1"/>
    <col min="1541" max="1789" width="9" style="210"/>
    <col min="1790" max="1790" width="9.140625" style="210" customWidth="1"/>
    <col min="1791" max="1791" width="4.28515625" style="210" customWidth="1"/>
    <col min="1792" max="1792" width="3.28515625" style="210" customWidth="1"/>
    <col min="1793" max="1793" width="53.85546875" style="210" customWidth="1"/>
    <col min="1794" max="1794" width="12.42578125" style="210" customWidth="1"/>
    <col min="1795" max="1796" width="11.7109375" style="210" customWidth="1"/>
    <col min="1797" max="2045" width="9" style="210"/>
    <col min="2046" max="2046" width="9.140625" style="210" customWidth="1"/>
    <col min="2047" max="2047" width="4.28515625" style="210" customWidth="1"/>
    <col min="2048" max="2048" width="3.28515625" style="210" customWidth="1"/>
    <col min="2049" max="2049" width="53.85546875" style="210" customWidth="1"/>
    <col min="2050" max="2050" width="12.42578125" style="210" customWidth="1"/>
    <col min="2051" max="2052" width="11.7109375" style="210" customWidth="1"/>
    <col min="2053" max="2301" width="9" style="210"/>
    <col min="2302" max="2302" width="9.140625" style="210" customWidth="1"/>
    <col min="2303" max="2303" width="4.28515625" style="210" customWidth="1"/>
    <col min="2304" max="2304" width="3.28515625" style="210" customWidth="1"/>
    <col min="2305" max="2305" width="53.85546875" style="210" customWidth="1"/>
    <col min="2306" max="2306" width="12.42578125" style="210" customWidth="1"/>
    <col min="2307" max="2308" width="11.7109375" style="210" customWidth="1"/>
    <col min="2309" max="2557" width="9" style="210"/>
    <col min="2558" max="2558" width="9.140625" style="210" customWidth="1"/>
    <col min="2559" max="2559" width="4.28515625" style="210" customWidth="1"/>
    <col min="2560" max="2560" width="3.28515625" style="210" customWidth="1"/>
    <col min="2561" max="2561" width="53.85546875" style="210" customWidth="1"/>
    <col min="2562" max="2562" width="12.42578125" style="210" customWidth="1"/>
    <col min="2563" max="2564" width="11.7109375" style="210" customWidth="1"/>
    <col min="2565" max="2813" width="9" style="210"/>
    <col min="2814" max="2814" width="9.140625" style="210" customWidth="1"/>
    <col min="2815" max="2815" width="4.28515625" style="210" customWidth="1"/>
    <col min="2816" max="2816" width="3.28515625" style="210" customWidth="1"/>
    <col min="2817" max="2817" width="53.85546875" style="210" customWidth="1"/>
    <col min="2818" max="2818" width="12.42578125" style="210" customWidth="1"/>
    <col min="2819" max="2820" width="11.7109375" style="210" customWidth="1"/>
    <col min="2821" max="3069" width="9" style="210"/>
    <col min="3070" max="3070" width="9.140625" style="210" customWidth="1"/>
    <col min="3071" max="3071" width="4.28515625" style="210" customWidth="1"/>
    <col min="3072" max="3072" width="3.28515625" style="210" customWidth="1"/>
    <col min="3073" max="3073" width="53.85546875" style="210" customWidth="1"/>
    <col min="3074" max="3074" width="12.42578125" style="210" customWidth="1"/>
    <col min="3075" max="3076" width="11.7109375" style="210" customWidth="1"/>
    <col min="3077" max="3325" width="9" style="210"/>
    <col min="3326" max="3326" width="9.140625" style="210" customWidth="1"/>
    <col min="3327" max="3327" width="4.28515625" style="210" customWidth="1"/>
    <col min="3328" max="3328" width="3.28515625" style="210" customWidth="1"/>
    <col min="3329" max="3329" width="53.85546875" style="210" customWidth="1"/>
    <col min="3330" max="3330" width="12.42578125" style="210" customWidth="1"/>
    <col min="3331" max="3332" width="11.7109375" style="210" customWidth="1"/>
    <col min="3333" max="3581" width="9" style="210"/>
    <col min="3582" max="3582" width="9.140625" style="210" customWidth="1"/>
    <col min="3583" max="3583" width="4.28515625" style="210" customWidth="1"/>
    <col min="3584" max="3584" width="3.28515625" style="210" customWidth="1"/>
    <col min="3585" max="3585" width="53.85546875" style="210" customWidth="1"/>
    <col min="3586" max="3586" width="12.42578125" style="210" customWidth="1"/>
    <col min="3587" max="3588" width="11.7109375" style="210" customWidth="1"/>
    <col min="3589" max="3837" width="9" style="210"/>
    <col min="3838" max="3838" width="9.140625" style="210" customWidth="1"/>
    <col min="3839" max="3839" width="4.28515625" style="210" customWidth="1"/>
    <col min="3840" max="3840" width="3.28515625" style="210" customWidth="1"/>
    <col min="3841" max="3841" width="53.85546875" style="210" customWidth="1"/>
    <col min="3842" max="3842" width="12.42578125" style="210" customWidth="1"/>
    <col min="3843" max="3844" width="11.7109375" style="210" customWidth="1"/>
    <col min="3845" max="4093" width="9" style="210"/>
    <col min="4094" max="4094" width="9.140625" style="210" customWidth="1"/>
    <col min="4095" max="4095" width="4.28515625" style="210" customWidth="1"/>
    <col min="4096" max="4096" width="3.28515625" style="210" customWidth="1"/>
    <col min="4097" max="4097" width="53.85546875" style="210" customWidth="1"/>
    <col min="4098" max="4098" width="12.42578125" style="210" customWidth="1"/>
    <col min="4099" max="4100" width="11.7109375" style="210" customWidth="1"/>
    <col min="4101" max="4349" width="9" style="210"/>
    <col min="4350" max="4350" width="9.140625" style="210" customWidth="1"/>
    <col min="4351" max="4351" width="4.28515625" style="210" customWidth="1"/>
    <col min="4352" max="4352" width="3.28515625" style="210" customWidth="1"/>
    <col min="4353" max="4353" width="53.85546875" style="210" customWidth="1"/>
    <col min="4354" max="4354" width="12.42578125" style="210" customWidth="1"/>
    <col min="4355" max="4356" width="11.7109375" style="210" customWidth="1"/>
    <col min="4357" max="4605" width="9" style="210"/>
    <col min="4606" max="4606" width="9.140625" style="210" customWidth="1"/>
    <col min="4607" max="4607" width="4.28515625" style="210" customWidth="1"/>
    <col min="4608" max="4608" width="3.28515625" style="210" customWidth="1"/>
    <col min="4609" max="4609" width="53.85546875" style="210" customWidth="1"/>
    <col min="4610" max="4610" width="12.42578125" style="210" customWidth="1"/>
    <col min="4611" max="4612" width="11.7109375" style="210" customWidth="1"/>
    <col min="4613" max="4861" width="9" style="210"/>
    <col min="4862" max="4862" width="9.140625" style="210" customWidth="1"/>
    <col min="4863" max="4863" width="4.28515625" style="210" customWidth="1"/>
    <col min="4864" max="4864" width="3.28515625" style="210" customWidth="1"/>
    <col min="4865" max="4865" width="53.85546875" style="210" customWidth="1"/>
    <col min="4866" max="4866" width="12.42578125" style="210" customWidth="1"/>
    <col min="4867" max="4868" width="11.7109375" style="210" customWidth="1"/>
    <col min="4869" max="5117" width="9" style="210"/>
    <col min="5118" max="5118" width="9.140625" style="210" customWidth="1"/>
    <col min="5119" max="5119" width="4.28515625" style="210" customWidth="1"/>
    <col min="5120" max="5120" width="3.28515625" style="210" customWidth="1"/>
    <col min="5121" max="5121" width="53.85546875" style="210" customWidth="1"/>
    <col min="5122" max="5122" width="12.42578125" style="210" customWidth="1"/>
    <col min="5123" max="5124" width="11.7109375" style="210" customWidth="1"/>
    <col min="5125" max="5373" width="9" style="210"/>
    <col min="5374" max="5374" width="9.140625" style="210" customWidth="1"/>
    <col min="5375" max="5375" width="4.28515625" style="210" customWidth="1"/>
    <col min="5376" max="5376" width="3.28515625" style="210" customWidth="1"/>
    <col min="5377" max="5377" width="53.85546875" style="210" customWidth="1"/>
    <col min="5378" max="5378" width="12.42578125" style="210" customWidth="1"/>
    <col min="5379" max="5380" width="11.7109375" style="210" customWidth="1"/>
    <col min="5381" max="5629" width="9" style="210"/>
    <col min="5630" max="5630" width="9.140625" style="210" customWidth="1"/>
    <col min="5631" max="5631" width="4.28515625" style="210" customWidth="1"/>
    <col min="5632" max="5632" width="3.28515625" style="210" customWidth="1"/>
    <col min="5633" max="5633" width="53.85546875" style="210" customWidth="1"/>
    <col min="5634" max="5634" width="12.42578125" style="210" customWidth="1"/>
    <col min="5635" max="5636" width="11.7109375" style="210" customWidth="1"/>
    <col min="5637" max="5885" width="9" style="210"/>
    <col min="5886" max="5886" width="9.140625" style="210" customWidth="1"/>
    <col min="5887" max="5887" width="4.28515625" style="210" customWidth="1"/>
    <col min="5888" max="5888" width="3.28515625" style="210" customWidth="1"/>
    <col min="5889" max="5889" width="53.85546875" style="210" customWidth="1"/>
    <col min="5890" max="5890" width="12.42578125" style="210" customWidth="1"/>
    <col min="5891" max="5892" width="11.7109375" style="210" customWidth="1"/>
    <col min="5893" max="6141" width="9" style="210"/>
    <col min="6142" max="6142" width="9.140625" style="210" customWidth="1"/>
    <col min="6143" max="6143" width="4.28515625" style="210" customWidth="1"/>
    <col min="6144" max="6144" width="3.28515625" style="210" customWidth="1"/>
    <col min="6145" max="6145" width="53.85546875" style="210" customWidth="1"/>
    <col min="6146" max="6146" width="12.42578125" style="210" customWidth="1"/>
    <col min="6147" max="6148" width="11.7109375" style="210" customWidth="1"/>
    <col min="6149" max="6397" width="9" style="210"/>
    <col min="6398" max="6398" width="9.140625" style="210" customWidth="1"/>
    <col min="6399" max="6399" width="4.28515625" style="210" customWidth="1"/>
    <col min="6400" max="6400" width="3.28515625" style="210" customWidth="1"/>
    <col min="6401" max="6401" width="53.85546875" style="210" customWidth="1"/>
    <col min="6402" max="6402" width="12.42578125" style="210" customWidth="1"/>
    <col min="6403" max="6404" width="11.7109375" style="210" customWidth="1"/>
    <col min="6405" max="6653" width="9" style="210"/>
    <col min="6654" max="6654" width="9.140625" style="210" customWidth="1"/>
    <col min="6655" max="6655" width="4.28515625" style="210" customWidth="1"/>
    <col min="6656" max="6656" width="3.28515625" style="210" customWidth="1"/>
    <col min="6657" max="6657" width="53.85546875" style="210" customWidth="1"/>
    <col min="6658" max="6658" width="12.42578125" style="210" customWidth="1"/>
    <col min="6659" max="6660" width="11.7109375" style="210" customWidth="1"/>
    <col min="6661" max="6909" width="9" style="210"/>
    <col min="6910" max="6910" width="9.140625" style="210" customWidth="1"/>
    <col min="6911" max="6911" width="4.28515625" style="210" customWidth="1"/>
    <col min="6912" max="6912" width="3.28515625" style="210" customWidth="1"/>
    <col min="6913" max="6913" width="53.85546875" style="210" customWidth="1"/>
    <col min="6914" max="6914" width="12.42578125" style="210" customWidth="1"/>
    <col min="6915" max="6916" width="11.7109375" style="210" customWidth="1"/>
    <col min="6917" max="7165" width="9" style="210"/>
    <col min="7166" max="7166" width="9.140625" style="210" customWidth="1"/>
    <col min="7167" max="7167" width="4.28515625" style="210" customWidth="1"/>
    <col min="7168" max="7168" width="3.28515625" style="210" customWidth="1"/>
    <col min="7169" max="7169" width="53.85546875" style="210" customWidth="1"/>
    <col min="7170" max="7170" width="12.42578125" style="210" customWidth="1"/>
    <col min="7171" max="7172" width="11.7109375" style="210" customWidth="1"/>
    <col min="7173" max="7421" width="9" style="210"/>
    <col min="7422" max="7422" width="9.140625" style="210" customWidth="1"/>
    <col min="7423" max="7423" width="4.28515625" style="210" customWidth="1"/>
    <col min="7424" max="7424" width="3.28515625" style="210" customWidth="1"/>
    <col min="7425" max="7425" width="53.85546875" style="210" customWidth="1"/>
    <col min="7426" max="7426" width="12.42578125" style="210" customWidth="1"/>
    <col min="7427" max="7428" width="11.7109375" style="210" customWidth="1"/>
    <col min="7429" max="7677" width="9" style="210"/>
    <col min="7678" max="7678" width="9.140625" style="210" customWidth="1"/>
    <col min="7679" max="7679" width="4.28515625" style="210" customWidth="1"/>
    <col min="7680" max="7680" width="3.28515625" style="210" customWidth="1"/>
    <col min="7681" max="7681" width="53.85546875" style="210" customWidth="1"/>
    <col min="7682" max="7682" width="12.42578125" style="210" customWidth="1"/>
    <col min="7683" max="7684" width="11.7109375" style="210" customWidth="1"/>
    <col min="7685" max="7933" width="9" style="210"/>
    <col min="7934" max="7934" width="9.140625" style="210" customWidth="1"/>
    <col min="7935" max="7935" width="4.28515625" style="210" customWidth="1"/>
    <col min="7936" max="7936" width="3.28515625" style="210" customWidth="1"/>
    <col min="7937" max="7937" width="53.85546875" style="210" customWidth="1"/>
    <col min="7938" max="7938" width="12.42578125" style="210" customWidth="1"/>
    <col min="7939" max="7940" width="11.7109375" style="210" customWidth="1"/>
    <col min="7941" max="8189" width="9" style="210"/>
    <col min="8190" max="8190" width="9.140625" style="210" customWidth="1"/>
    <col min="8191" max="8191" width="4.28515625" style="210" customWidth="1"/>
    <col min="8192" max="8192" width="3.28515625" style="210" customWidth="1"/>
    <col min="8193" max="8193" width="53.85546875" style="210" customWidth="1"/>
    <col min="8194" max="8194" width="12.42578125" style="210" customWidth="1"/>
    <col min="8195" max="8196" width="11.7109375" style="210" customWidth="1"/>
    <col min="8197" max="8445" width="9" style="210"/>
    <col min="8446" max="8446" width="9.140625" style="210" customWidth="1"/>
    <col min="8447" max="8447" width="4.28515625" style="210" customWidth="1"/>
    <col min="8448" max="8448" width="3.28515625" style="210" customWidth="1"/>
    <col min="8449" max="8449" width="53.85546875" style="210" customWidth="1"/>
    <col min="8450" max="8450" width="12.42578125" style="210" customWidth="1"/>
    <col min="8451" max="8452" width="11.7109375" style="210" customWidth="1"/>
    <col min="8453" max="8701" width="9" style="210"/>
    <col min="8702" max="8702" width="9.140625" style="210" customWidth="1"/>
    <col min="8703" max="8703" width="4.28515625" style="210" customWidth="1"/>
    <col min="8704" max="8704" width="3.28515625" style="210" customWidth="1"/>
    <col min="8705" max="8705" width="53.85546875" style="210" customWidth="1"/>
    <col min="8706" max="8706" width="12.42578125" style="210" customWidth="1"/>
    <col min="8707" max="8708" width="11.7109375" style="210" customWidth="1"/>
    <col min="8709" max="8957" width="9" style="210"/>
    <col min="8958" max="8958" width="9.140625" style="210" customWidth="1"/>
    <col min="8959" max="8959" width="4.28515625" style="210" customWidth="1"/>
    <col min="8960" max="8960" width="3.28515625" style="210" customWidth="1"/>
    <col min="8961" max="8961" width="53.85546875" style="210" customWidth="1"/>
    <col min="8962" max="8962" width="12.42578125" style="210" customWidth="1"/>
    <col min="8963" max="8964" width="11.7109375" style="210" customWidth="1"/>
    <col min="8965" max="9213" width="9" style="210"/>
    <col min="9214" max="9214" width="9.140625" style="210" customWidth="1"/>
    <col min="9215" max="9215" width="4.28515625" style="210" customWidth="1"/>
    <col min="9216" max="9216" width="3.28515625" style="210" customWidth="1"/>
    <col min="9217" max="9217" width="53.85546875" style="210" customWidth="1"/>
    <col min="9218" max="9218" width="12.42578125" style="210" customWidth="1"/>
    <col min="9219" max="9220" width="11.7109375" style="210" customWidth="1"/>
    <col min="9221" max="9469" width="9" style="210"/>
    <col min="9470" max="9470" width="9.140625" style="210" customWidth="1"/>
    <col min="9471" max="9471" width="4.28515625" style="210" customWidth="1"/>
    <col min="9472" max="9472" width="3.28515625" style="210" customWidth="1"/>
    <col min="9473" max="9473" width="53.85546875" style="210" customWidth="1"/>
    <col min="9474" max="9474" width="12.42578125" style="210" customWidth="1"/>
    <col min="9475" max="9476" width="11.7109375" style="210" customWidth="1"/>
    <col min="9477" max="9725" width="9" style="210"/>
    <col min="9726" max="9726" width="9.140625" style="210" customWidth="1"/>
    <col min="9727" max="9727" width="4.28515625" style="210" customWidth="1"/>
    <col min="9728" max="9728" width="3.28515625" style="210" customWidth="1"/>
    <col min="9729" max="9729" width="53.85546875" style="210" customWidth="1"/>
    <col min="9730" max="9730" width="12.42578125" style="210" customWidth="1"/>
    <col min="9731" max="9732" width="11.7109375" style="210" customWidth="1"/>
    <col min="9733" max="9981" width="9" style="210"/>
    <col min="9982" max="9982" width="9.140625" style="210" customWidth="1"/>
    <col min="9983" max="9983" width="4.28515625" style="210" customWidth="1"/>
    <col min="9984" max="9984" width="3.28515625" style="210" customWidth="1"/>
    <col min="9985" max="9985" width="53.85546875" style="210" customWidth="1"/>
    <col min="9986" max="9986" width="12.42578125" style="210" customWidth="1"/>
    <col min="9987" max="9988" width="11.7109375" style="210" customWidth="1"/>
    <col min="9989" max="10237" width="9" style="210"/>
    <col min="10238" max="10238" width="9.140625" style="210" customWidth="1"/>
    <col min="10239" max="10239" width="4.28515625" style="210" customWidth="1"/>
    <col min="10240" max="10240" width="3.28515625" style="210" customWidth="1"/>
    <col min="10241" max="10241" width="53.85546875" style="210" customWidth="1"/>
    <col min="10242" max="10242" width="12.42578125" style="210" customWidth="1"/>
    <col min="10243" max="10244" width="11.7109375" style="210" customWidth="1"/>
    <col min="10245" max="10493" width="9" style="210"/>
    <col min="10494" max="10494" width="9.140625" style="210" customWidth="1"/>
    <col min="10495" max="10495" width="4.28515625" style="210" customWidth="1"/>
    <col min="10496" max="10496" width="3.28515625" style="210" customWidth="1"/>
    <col min="10497" max="10497" width="53.85546875" style="210" customWidth="1"/>
    <col min="10498" max="10498" width="12.42578125" style="210" customWidth="1"/>
    <col min="10499" max="10500" width="11.7109375" style="210" customWidth="1"/>
    <col min="10501" max="10749" width="9" style="210"/>
    <col min="10750" max="10750" width="9.140625" style="210" customWidth="1"/>
    <col min="10751" max="10751" width="4.28515625" style="210" customWidth="1"/>
    <col min="10752" max="10752" width="3.28515625" style="210" customWidth="1"/>
    <col min="10753" max="10753" width="53.85546875" style="210" customWidth="1"/>
    <col min="10754" max="10754" width="12.42578125" style="210" customWidth="1"/>
    <col min="10755" max="10756" width="11.7109375" style="210" customWidth="1"/>
    <col min="10757" max="11005" width="9" style="210"/>
    <col min="11006" max="11006" width="9.140625" style="210" customWidth="1"/>
    <col min="11007" max="11007" width="4.28515625" style="210" customWidth="1"/>
    <col min="11008" max="11008" width="3.28515625" style="210" customWidth="1"/>
    <col min="11009" max="11009" width="53.85546875" style="210" customWidth="1"/>
    <col min="11010" max="11010" width="12.42578125" style="210" customWidth="1"/>
    <col min="11011" max="11012" width="11.7109375" style="210" customWidth="1"/>
    <col min="11013" max="11261" width="9" style="210"/>
    <col min="11262" max="11262" width="9.140625" style="210" customWidth="1"/>
    <col min="11263" max="11263" width="4.28515625" style="210" customWidth="1"/>
    <col min="11264" max="11264" width="3.28515625" style="210" customWidth="1"/>
    <col min="11265" max="11265" width="53.85546875" style="210" customWidth="1"/>
    <col min="11266" max="11266" width="12.42578125" style="210" customWidth="1"/>
    <col min="11267" max="11268" width="11.7109375" style="210" customWidth="1"/>
    <col min="11269" max="11517" width="9" style="210"/>
    <col min="11518" max="11518" width="9.140625" style="210" customWidth="1"/>
    <col min="11519" max="11519" width="4.28515625" style="210" customWidth="1"/>
    <col min="11520" max="11520" width="3.28515625" style="210" customWidth="1"/>
    <col min="11521" max="11521" width="53.85546875" style="210" customWidth="1"/>
    <col min="11522" max="11522" width="12.42578125" style="210" customWidth="1"/>
    <col min="11523" max="11524" width="11.7109375" style="210" customWidth="1"/>
    <col min="11525" max="11773" width="9" style="210"/>
    <col min="11774" max="11774" width="9.140625" style="210" customWidth="1"/>
    <col min="11775" max="11775" width="4.28515625" style="210" customWidth="1"/>
    <col min="11776" max="11776" width="3.28515625" style="210" customWidth="1"/>
    <col min="11777" max="11777" width="53.85546875" style="210" customWidth="1"/>
    <col min="11778" max="11778" width="12.42578125" style="210" customWidth="1"/>
    <col min="11779" max="11780" width="11.7109375" style="210" customWidth="1"/>
    <col min="11781" max="12029" width="9" style="210"/>
    <col min="12030" max="12030" width="9.140625" style="210" customWidth="1"/>
    <col min="12031" max="12031" width="4.28515625" style="210" customWidth="1"/>
    <col min="12032" max="12032" width="3.28515625" style="210" customWidth="1"/>
    <col min="12033" max="12033" width="53.85546875" style="210" customWidth="1"/>
    <col min="12034" max="12034" width="12.42578125" style="210" customWidth="1"/>
    <col min="12035" max="12036" width="11.7109375" style="210" customWidth="1"/>
    <col min="12037" max="12285" width="9" style="210"/>
    <col min="12286" max="12286" width="9.140625" style="210" customWidth="1"/>
    <col min="12287" max="12287" width="4.28515625" style="210" customWidth="1"/>
    <col min="12288" max="12288" width="3.28515625" style="210" customWidth="1"/>
    <col min="12289" max="12289" width="53.85546875" style="210" customWidth="1"/>
    <col min="12290" max="12290" width="12.42578125" style="210" customWidth="1"/>
    <col min="12291" max="12292" width="11.7109375" style="210" customWidth="1"/>
    <col min="12293" max="12541" width="9" style="210"/>
    <col min="12542" max="12542" width="9.140625" style="210" customWidth="1"/>
    <col min="12543" max="12543" width="4.28515625" style="210" customWidth="1"/>
    <col min="12544" max="12544" width="3.28515625" style="210" customWidth="1"/>
    <col min="12545" max="12545" width="53.85546875" style="210" customWidth="1"/>
    <col min="12546" max="12546" width="12.42578125" style="210" customWidth="1"/>
    <col min="12547" max="12548" width="11.7109375" style="210" customWidth="1"/>
    <col min="12549" max="12797" width="9" style="210"/>
    <col min="12798" max="12798" width="9.140625" style="210" customWidth="1"/>
    <col min="12799" max="12799" width="4.28515625" style="210" customWidth="1"/>
    <col min="12800" max="12800" width="3.28515625" style="210" customWidth="1"/>
    <col min="12801" max="12801" width="53.85546875" style="210" customWidth="1"/>
    <col min="12802" max="12802" width="12.42578125" style="210" customWidth="1"/>
    <col min="12803" max="12804" width="11.7109375" style="210" customWidth="1"/>
    <col min="12805" max="13053" width="9" style="210"/>
    <col min="13054" max="13054" width="9.140625" style="210" customWidth="1"/>
    <col min="13055" max="13055" width="4.28515625" style="210" customWidth="1"/>
    <col min="13056" max="13056" width="3.28515625" style="210" customWidth="1"/>
    <col min="13057" max="13057" width="53.85546875" style="210" customWidth="1"/>
    <col min="13058" max="13058" width="12.42578125" style="210" customWidth="1"/>
    <col min="13059" max="13060" width="11.7109375" style="210" customWidth="1"/>
    <col min="13061" max="13309" width="9" style="210"/>
    <col min="13310" max="13310" width="9.140625" style="210" customWidth="1"/>
    <col min="13311" max="13311" width="4.28515625" style="210" customWidth="1"/>
    <col min="13312" max="13312" width="3.28515625" style="210" customWidth="1"/>
    <col min="13313" max="13313" width="53.85546875" style="210" customWidth="1"/>
    <col min="13314" max="13314" width="12.42578125" style="210" customWidth="1"/>
    <col min="13315" max="13316" width="11.7109375" style="210" customWidth="1"/>
    <col min="13317" max="13565" width="9" style="210"/>
    <col min="13566" max="13566" width="9.140625" style="210" customWidth="1"/>
    <col min="13567" max="13567" width="4.28515625" style="210" customWidth="1"/>
    <col min="13568" max="13568" width="3.28515625" style="210" customWidth="1"/>
    <col min="13569" max="13569" width="53.85546875" style="210" customWidth="1"/>
    <col min="13570" max="13570" width="12.42578125" style="210" customWidth="1"/>
    <col min="13571" max="13572" width="11.7109375" style="210" customWidth="1"/>
    <col min="13573" max="13821" width="9" style="210"/>
    <col min="13822" max="13822" width="9.140625" style="210" customWidth="1"/>
    <col min="13823" max="13823" width="4.28515625" style="210" customWidth="1"/>
    <col min="13824" max="13824" width="3.28515625" style="210" customWidth="1"/>
    <col min="13825" max="13825" width="53.85546875" style="210" customWidth="1"/>
    <col min="13826" max="13826" width="12.42578125" style="210" customWidth="1"/>
    <col min="13827" max="13828" width="11.7109375" style="210" customWidth="1"/>
    <col min="13829" max="14077" width="9" style="210"/>
    <col min="14078" max="14078" width="9.140625" style="210" customWidth="1"/>
    <col min="14079" max="14079" width="4.28515625" style="210" customWidth="1"/>
    <col min="14080" max="14080" width="3.28515625" style="210" customWidth="1"/>
    <col min="14081" max="14081" width="53.85546875" style="210" customWidth="1"/>
    <col min="14082" max="14082" width="12.42578125" style="210" customWidth="1"/>
    <col min="14083" max="14084" width="11.7109375" style="210" customWidth="1"/>
    <col min="14085" max="14333" width="9" style="210"/>
    <col min="14334" max="14334" width="9.140625" style="210" customWidth="1"/>
    <col min="14335" max="14335" width="4.28515625" style="210" customWidth="1"/>
    <col min="14336" max="14336" width="3.28515625" style="210" customWidth="1"/>
    <col min="14337" max="14337" width="53.85546875" style="210" customWidth="1"/>
    <col min="14338" max="14338" width="12.42578125" style="210" customWidth="1"/>
    <col min="14339" max="14340" width="11.7109375" style="210" customWidth="1"/>
    <col min="14341" max="14589" width="9" style="210"/>
    <col min="14590" max="14590" width="9.140625" style="210" customWidth="1"/>
    <col min="14591" max="14591" width="4.28515625" style="210" customWidth="1"/>
    <col min="14592" max="14592" width="3.28515625" style="210" customWidth="1"/>
    <col min="14593" max="14593" width="53.85546875" style="210" customWidth="1"/>
    <col min="14594" max="14594" width="12.42578125" style="210" customWidth="1"/>
    <col min="14595" max="14596" width="11.7109375" style="210" customWidth="1"/>
    <col min="14597" max="14845" width="9" style="210"/>
    <col min="14846" max="14846" width="9.140625" style="210" customWidth="1"/>
    <col min="14847" max="14847" width="4.28515625" style="210" customWidth="1"/>
    <col min="14848" max="14848" width="3.28515625" style="210" customWidth="1"/>
    <col min="14849" max="14849" width="53.85546875" style="210" customWidth="1"/>
    <col min="14850" max="14850" width="12.42578125" style="210" customWidth="1"/>
    <col min="14851" max="14852" width="11.7109375" style="210" customWidth="1"/>
    <col min="14853" max="15101" width="9" style="210"/>
    <col min="15102" max="15102" width="9.140625" style="210" customWidth="1"/>
    <col min="15103" max="15103" width="4.28515625" style="210" customWidth="1"/>
    <col min="15104" max="15104" width="3.28515625" style="210" customWidth="1"/>
    <col min="15105" max="15105" width="53.85546875" style="210" customWidth="1"/>
    <col min="15106" max="15106" width="12.42578125" style="210" customWidth="1"/>
    <col min="15107" max="15108" width="11.7109375" style="210" customWidth="1"/>
    <col min="15109" max="15357" width="9" style="210"/>
    <col min="15358" max="15358" width="9.140625" style="210" customWidth="1"/>
    <col min="15359" max="15359" width="4.28515625" style="210" customWidth="1"/>
    <col min="15360" max="15360" width="3.28515625" style="210" customWidth="1"/>
    <col min="15361" max="15361" width="53.85546875" style="210" customWidth="1"/>
    <col min="15362" max="15362" width="12.42578125" style="210" customWidth="1"/>
    <col min="15363" max="15364" width="11.7109375" style="210" customWidth="1"/>
    <col min="15365" max="15613" width="9" style="210"/>
    <col min="15614" max="15614" width="9.140625" style="210" customWidth="1"/>
    <col min="15615" max="15615" width="4.28515625" style="210" customWidth="1"/>
    <col min="15616" max="15616" width="3.28515625" style="210" customWidth="1"/>
    <col min="15617" max="15617" width="53.85546875" style="210" customWidth="1"/>
    <col min="15618" max="15618" width="12.42578125" style="210" customWidth="1"/>
    <col min="15619" max="15620" width="11.7109375" style="210" customWidth="1"/>
    <col min="15621" max="15869" width="9" style="210"/>
    <col min="15870" max="15870" width="9.140625" style="210" customWidth="1"/>
    <col min="15871" max="15871" width="4.28515625" style="210" customWidth="1"/>
    <col min="15872" max="15872" width="3.28515625" style="210" customWidth="1"/>
    <col min="15873" max="15873" width="53.85546875" style="210" customWidth="1"/>
    <col min="15874" max="15874" width="12.42578125" style="210" customWidth="1"/>
    <col min="15875" max="15876" width="11.7109375" style="210" customWidth="1"/>
    <col min="15877" max="16125" width="9" style="210"/>
    <col min="16126" max="16126" width="9.140625" style="210" customWidth="1"/>
    <col min="16127" max="16127" width="4.28515625" style="210" customWidth="1"/>
    <col min="16128" max="16128" width="3.28515625" style="210" customWidth="1"/>
    <col min="16129" max="16129" width="53.85546875" style="210" customWidth="1"/>
    <col min="16130" max="16130" width="12.42578125" style="210" customWidth="1"/>
    <col min="16131" max="16132" width="11.7109375" style="210" customWidth="1"/>
    <col min="16133" max="16384" width="9" style="210"/>
  </cols>
  <sheetData>
    <row r="1" spans="1:6" s="871" customFormat="1" ht="28.5">
      <c r="A1" s="1443" t="s">
        <v>750</v>
      </c>
      <c r="B1" s="1443"/>
      <c r="C1" s="808"/>
      <c r="D1" s="808"/>
      <c r="E1" s="870"/>
      <c r="F1" s="870"/>
    </row>
    <row r="2" spans="1:6" s="871" customFormat="1" ht="28.5">
      <c r="A2" s="1444" t="s">
        <v>751</v>
      </c>
      <c r="B2" s="1444"/>
      <c r="C2" s="872"/>
      <c r="D2" s="872"/>
      <c r="E2" s="870"/>
      <c r="F2" s="870"/>
    </row>
    <row r="3" spans="1:6" ht="51.75" customHeight="1">
      <c r="A3" s="65" t="s">
        <v>200</v>
      </c>
      <c r="B3" s="869" t="s">
        <v>757</v>
      </c>
      <c r="C3" s="869" t="s">
        <v>752</v>
      </c>
      <c r="D3" s="869" t="s">
        <v>753</v>
      </c>
    </row>
    <row r="4" spans="1:6" s="466" customFormat="1" ht="42">
      <c r="A4" s="905">
        <v>1</v>
      </c>
      <c r="B4" s="895" t="s">
        <v>295</v>
      </c>
      <c r="C4" s="875" t="s">
        <v>755</v>
      </c>
      <c r="D4" s="909"/>
    </row>
    <row r="5" spans="1:6">
      <c r="A5" s="471">
        <v>2</v>
      </c>
      <c r="B5" s="906" t="s">
        <v>294</v>
      </c>
      <c r="C5" s="875" t="s">
        <v>759</v>
      </c>
      <c r="D5" s="888"/>
    </row>
    <row r="6" spans="1:6">
      <c r="A6" s="905">
        <v>3</v>
      </c>
      <c r="B6" s="906" t="s">
        <v>297</v>
      </c>
      <c r="C6" s="875" t="s">
        <v>760</v>
      </c>
      <c r="D6" s="888"/>
    </row>
    <row r="7" spans="1:6">
      <c r="A7" s="471">
        <v>4</v>
      </c>
      <c r="B7" s="906" t="s">
        <v>296</v>
      </c>
      <c r="C7" s="875" t="s">
        <v>760</v>
      </c>
      <c r="D7" s="888"/>
    </row>
    <row r="8" spans="1:6" s="466" customFormat="1">
      <c r="A8" s="905">
        <v>5</v>
      </c>
      <c r="B8" s="906" t="s">
        <v>761</v>
      </c>
      <c r="C8" s="875" t="s">
        <v>760</v>
      </c>
      <c r="D8" s="910"/>
    </row>
    <row r="9" spans="1:6" s="466" customFormat="1" ht="42">
      <c r="A9" s="471">
        <v>6</v>
      </c>
      <c r="B9" s="908" t="s">
        <v>333</v>
      </c>
      <c r="C9" s="875" t="s">
        <v>762</v>
      </c>
      <c r="D9" s="909"/>
    </row>
    <row r="10" spans="1:6">
      <c r="A10" s="905">
        <v>7</v>
      </c>
      <c r="B10" s="908" t="s">
        <v>342</v>
      </c>
      <c r="C10" s="875" t="s">
        <v>763</v>
      </c>
      <c r="D10" s="911"/>
    </row>
    <row r="11" spans="1:6" ht="42">
      <c r="A11" s="471">
        <v>8</v>
      </c>
      <c r="B11" s="908" t="s">
        <v>343</v>
      </c>
      <c r="C11" s="875" t="s">
        <v>763</v>
      </c>
      <c r="D11" s="911"/>
    </row>
    <row r="12" spans="1:6">
      <c r="A12" s="905">
        <v>9</v>
      </c>
      <c r="B12" s="896"/>
      <c r="C12" s="875"/>
      <c r="D12" s="907"/>
    </row>
    <row r="13" spans="1:6" s="466" customFormat="1">
      <c r="A13" s="471">
        <v>10</v>
      </c>
      <c r="B13" s="811"/>
      <c r="C13" s="874"/>
      <c r="D13" s="874"/>
    </row>
    <row r="14" spans="1:6">
      <c r="A14" s="905">
        <v>11</v>
      </c>
      <c r="B14" s="896"/>
      <c r="C14" s="875"/>
      <c r="D14" s="907"/>
    </row>
    <row r="15" spans="1:6">
      <c r="A15" s="471">
        <v>12</v>
      </c>
      <c r="B15" s="896"/>
      <c r="C15" s="875"/>
      <c r="D15" s="907"/>
    </row>
    <row r="16" spans="1:6">
      <c r="A16" s="905">
        <v>13</v>
      </c>
      <c r="B16" s="896"/>
      <c r="C16" s="875"/>
      <c r="D16" s="907"/>
    </row>
    <row r="17" spans="1:4" s="466" customFormat="1">
      <c r="A17" s="471">
        <v>14</v>
      </c>
      <c r="B17" s="811"/>
      <c r="C17" s="874"/>
      <c r="D17" s="874"/>
    </row>
    <row r="18" spans="1:4">
      <c r="A18" s="905">
        <v>15</v>
      </c>
      <c r="B18" s="896"/>
      <c r="C18" s="875"/>
      <c r="D18" s="907"/>
    </row>
    <row r="19" spans="1:4">
      <c r="A19" s="471">
        <v>16</v>
      </c>
      <c r="B19" s="896"/>
      <c r="C19" s="875"/>
      <c r="D19" s="907"/>
    </row>
    <row r="20" spans="1:4">
      <c r="A20" s="905">
        <v>17</v>
      </c>
      <c r="B20" s="896"/>
      <c r="C20" s="875"/>
      <c r="D20" s="907"/>
    </row>
    <row r="21" spans="1:4">
      <c r="A21" s="471"/>
      <c r="B21" s="811"/>
      <c r="C21" s="874"/>
      <c r="D21" s="877"/>
    </row>
    <row r="22" spans="1:4">
      <c r="A22" s="471"/>
      <c r="B22" s="896"/>
      <c r="C22" s="875"/>
      <c r="D22" s="877"/>
    </row>
    <row r="23" spans="1:4">
      <c r="A23" s="471"/>
      <c r="B23" s="896"/>
      <c r="C23" s="875"/>
      <c r="D23" s="877"/>
    </row>
    <row r="24" spans="1:4">
      <c r="A24" s="471"/>
      <c r="B24" s="896"/>
      <c r="C24" s="875"/>
      <c r="D24" s="877"/>
    </row>
    <row r="25" spans="1:4">
      <c r="A25" s="471"/>
      <c r="B25" s="811"/>
      <c r="C25" s="874"/>
      <c r="D25" s="877"/>
    </row>
    <row r="26" spans="1:4">
      <c r="A26" s="471"/>
      <c r="B26" s="896"/>
      <c r="C26" s="875"/>
      <c r="D26" s="877"/>
    </row>
    <row r="27" spans="1:4">
      <c r="A27" s="471"/>
      <c r="B27" s="896"/>
      <c r="C27" s="875"/>
      <c r="D27" s="877"/>
    </row>
    <row r="28" spans="1:4">
      <c r="A28" s="495"/>
      <c r="B28" s="897"/>
      <c r="C28" s="878"/>
      <c r="D28" s="879"/>
    </row>
    <row r="29" spans="1:4">
      <c r="A29" s="471"/>
      <c r="B29" s="811"/>
      <c r="C29" s="874"/>
      <c r="D29" s="877"/>
    </row>
    <row r="30" spans="1:4">
      <c r="A30" s="471"/>
      <c r="B30" s="896"/>
      <c r="C30" s="875"/>
      <c r="D30" s="877"/>
    </row>
    <row r="31" spans="1:4">
      <c r="A31" s="471"/>
      <c r="B31" s="896"/>
      <c r="C31" s="875"/>
      <c r="D31" s="877"/>
    </row>
    <row r="32" spans="1:4">
      <c r="A32" s="471"/>
      <c r="B32" s="896"/>
      <c r="C32" s="875"/>
      <c r="D32" s="877"/>
    </row>
    <row r="33" spans="1:8" s="466" customFormat="1">
      <c r="A33" s="473"/>
      <c r="B33" s="898"/>
      <c r="C33" s="874"/>
      <c r="D33" s="874"/>
    </row>
    <row r="34" spans="1:8">
      <c r="A34" s="471"/>
      <c r="B34" s="896"/>
      <c r="C34" s="875"/>
      <c r="D34" s="876"/>
    </row>
    <row r="35" spans="1:8">
      <c r="A35" s="471"/>
      <c r="B35" s="896"/>
      <c r="C35" s="875"/>
      <c r="D35" s="876"/>
    </row>
    <row r="36" spans="1:8">
      <c r="A36" s="471"/>
      <c r="B36" s="896"/>
      <c r="C36" s="875"/>
      <c r="D36" s="876"/>
    </row>
    <row r="37" spans="1:8" s="466" customFormat="1">
      <c r="A37" s="473"/>
      <c r="B37" s="898"/>
      <c r="C37" s="874"/>
      <c r="D37" s="874"/>
    </row>
    <row r="38" spans="1:8">
      <c r="A38" s="471"/>
      <c r="B38" s="896"/>
      <c r="C38" s="875"/>
      <c r="D38" s="876"/>
      <c r="E38" s="880"/>
      <c r="F38" s="880"/>
      <c r="G38" s="881"/>
    </row>
    <row r="39" spans="1:8">
      <c r="A39" s="471"/>
      <c r="B39" s="896"/>
      <c r="C39" s="875"/>
      <c r="D39" s="876"/>
      <c r="E39" s="880"/>
      <c r="F39" s="880"/>
      <c r="G39" s="881"/>
    </row>
    <row r="40" spans="1:8">
      <c r="A40" s="471"/>
      <c r="B40" s="896"/>
      <c r="C40" s="875"/>
      <c r="D40" s="876"/>
      <c r="E40" s="880"/>
      <c r="F40" s="880"/>
      <c r="G40" s="881"/>
    </row>
    <row r="41" spans="1:8" s="466" customFormat="1">
      <c r="A41" s="473"/>
      <c r="B41" s="898"/>
      <c r="C41" s="874"/>
      <c r="D41" s="874"/>
    </row>
    <row r="42" spans="1:8">
      <c r="A42" s="471"/>
      <c r="B42" s="896"/>
      <c r="C42" s="875"/>
      <c r="D42" s="876"/>
      <c r="E42" s="880"/>
      <c r="F42" s="880"/>
      <c r="G42" s="880"/>
    </row>
    <row r="43" spans="1:8">
      <c r="A43" s="471"/>
      <c r="B43" s="896"/>
      <c r="C43" s="875"/>
      <c r="D43" s="876"/>
      <c r="E43" s="880"/>
      <c r="F43" s="880"/>
      <c r="G43" s="880"/>
    </row>
    <row r="44" spans="1:8">
      <c r="A44" s="471"/>
      <c r="B44" s="896"/>
      <c r="C44" s="875"/>
      <c r="D44" s="876"/>
      <c r="E44" s="880"/>
      <c r="F44" s="880"/>
      <c r="G44" s="880"/>
    </row>
    <row r="45" spans="1:8" s="466" customFormat="1">
      <c r="A45" s="473"/>
      <c r="B45" s="898"/>
      <c r="C45" s="874"/>
      <c r="D45" s="874"/>
    </row>
    <row r="46" spans="1:8">
      <c r="A46" s="471"/>
      <c r="B46" s="896"/>
      <c r="C46" s="875"/>
      <c r="D46" s="876"/>
      <c r="E46" s="880"/>
      <c r="F46" s="880"/>
      <c r="G46" s="880"/>
      <c r="H46" s="880"/>
    </row>
    <row r="47" spans="1:8">
      <c r="A47" s="471"/>
      <c r="B47" s="896"/>
      <c r="C47" s="875"/>
      <c r="D47" s="876"/>
      <c r="E47" s="880"/>
      <c r="F47" s="880"/>
      <c r="G47" s="880"/>
      <c r="H47" s="880"/>
    </row>
    <row r="48" spans="1:8">
      <c r="A48" s="471"/>
      <c r="B48" s="896"/>
      <c r="C48" s="875"/>
      <c r="D48" s="876"/>
      <c r="E48" s="880"/>
      <c r="F48" s="880"/>
      <c r="G48" s="880"/>
      <c r="H48" s="880"/>
    </row>
    <row r="49" spans="1:5" s="466" customFormat="1">
      <c r="A49" s="474" t="s">
        <v>231</v>
      </c>
      <c r="B49" s="899"/>
      <c r="C49" s="882"/>
      <c r="D49" s="882"/>
    </row>
    <row r="50" spans="1:5">
      <c r="A50" s="475"/>
      <c r="B50" s="900"/>
      <c r="C50" s="883"/>
      <c r="D50" s="884"/>
      <c r="E50" s="885"/>
    </row>
    <row r="51" spans="1:5">
      <c r="A51" s="475"/>
      <c r="B51" s="900"/>
      <c r="C51" s="883"/>
      <c r="D51" s="884"/>
    </row>
    <row r="52" spans="1:5">
      <c r="A52" s="475"/>
      <c r="B52" s="900"/>
      <c r="C52" s="883"/>
      <c r="D52" s="884"/>
    </row>
    <row r="53" spans="1:5">
      <c r="A53" s="475"/>
      <c r="B53" s="900"/>
      <c r="C53" s="883"/>
      <c r="D53" s="884"/>
    </row>
    <row r="54" spans="1:5">
      <c r="A54" s="475"/>
      <c r="B54" s="900"/>
      <c r="C54" s="883"/>
      <c r="D54" s="884"/>
    </row>
    <row r="55" spans="1:5">
      <c r="A55" s="475"/>
      <c r="B55" s="900"/>
      <c r="C55" s="883"/>
      <c r="D55" s="884"/>
    </row>
    <row r="56" spans="1:5">
      <c r="A56" s="475"/>
      <c r="B56" s="900"/>
      <c r="C56" s="883"/>
      <c r="D56" s="884"/>
    </row>
    <row r="57" spans="1:5" s="466" customFormat="1">
      <c r="A57" s="472" t="s">
        <v>236</v>
      </c>
      <c r="B57" s="873"/>
      <c r="C57" s="882"/>
      <c r="D57" s="882"/>
    </row>
    <row r="58" spans="1:5">
      <c r="A58" s="471"/>
      <c r="B58" s="895"/>
      <c r="C58" s="883"/>
      <c r="D58" s="876"/>
    </row>
    <row r="59" spans="1:5">
      <c r="A59" s="471"/>
      <c r="B59" s="895"/>
      <c r="C59" s="883"/>
      <c r="D59" s="876"/>
    </row>
    <row r="60" spans="1:5">
      <c r="A60" s="495"/>
      <c r="B60" s="901"/>
      <c r="C60" s="886"/>
      <c r="D60" s="887"/>
    </row>
    <row r="61" spans="1:5" s="455" customFormat="1" ht="70.5" customHeight="1">
      <c r="A61" s="476" t="s">
        <v>245</v>
      </c>
      <c r="B61" s="809"/>
      <c r="C61" s="456"/>
      <c r="D61" s="456"/>
    </row>
    <row r="62" spans="1:5">
      <c r="A62" s="471"/>
      <c r="B62" s="895"/>
      <c r="C62" s="883"/>
      <c r="D62" s="876"/>
    </row>
    <row r="63" spans="1:5">
      <c r="A63" s="471"/>
      <c r="B63" s="895"/>
      <c r="C63" s="883"/>
      <c r="D63" s="876"/>
    </row>
    <row r="64" spans="1:5">
      <c r="A64" s="471"/>
      <c r="B64" s="895"/>
      <c r="C64" s="883"/>
      <c r="D64" s="876"/>
    </row>
    <row r="65" spans="1:4" s="466" customFormat="1">
      <c r="A65" s="472" t="s">
        <v>250</v>
      </c>
      <c r="B65" s="902"/>
      <c r="C65" s="882"/>
      <c r="D65" s="882"/>
    </row>
    <row r="66" spans="1:4">
      <c r="A66" s="471"/>
      <c r="B66" s="895"/>
      <c r="C66" s="883"/>
      <c r="D66" s="888"/>
    </row>
    <row r="67" spans="1:4">
      <c r="A67" s="471"/>
      <c r="B67" s="895"/>
      <c r="C67" s="883"/>
      <c r="D67" s="888"/>
    </row>
    <row r="68" spans="1:4" s="466" customFormat="1">
      <c r="A68" s="472" t="s">
        <v>255</v>
      </c>
      <c r="B68" s="873"/>
      <c r="C68" s="882"/>
      <c r="D68" s="882"/>
    </row>
    <row r="69" spans="1:4">
      <c r="A69" s="471"/>
      <c r="B69" s="895"/>
      <c r="C69" s="883"/>
      <c r="D69" s="888"/>
    </row>
    <row r="70" spans="1:4">
      <c r="A70" s="471"/>
      <c r="B70" s="895"/>
      <c r="C70" s="883"/>
      <c r="D70" s="888"/>
    </row>
    <row r="71" spans="1:4" s="466" customFormat="1">
      <c r="A71" s="472" t="s">
        <v>258</v>
      </c>
      <c r="B71" s="873"/>
      <c r="C71" s="882"/>
      <c r="D71" s="882"/>
    </row>
    <row r="72" spans="1:4" ht="22.5">
      <c r="A72" s="471"/>
      <c r="B72" s="895"/>
      <c r="C72" s="883"/>
      <c r="D72" s="697"/>
    </row>
    <row r="73" spans="1:4" ht="22.5">
      <c r="A73" s="471"/>
      <c r="B73" s="895"/>
      <c r="C73" s="883"/>
      <c r="D73" s="697"/>
    </row>
    <row r="74" spans="1:4" ht="22.5">
      <c r="A74" s="471"/>
      <c r="B74" s="895"/>
      <c r="C74" s="883"/>
      <c r="D74" s="697"/>
    </row>
    <row r="75" spans="1:4" ht="22.5">
      <c r="A75" s="471"/>
      <c r="B75" s="895"/>
      <c r="C75" s="883"/>
      <c r="D75" s="697"/>
    </row>
    <row r="76" spans="1:4" ht="22.5">
      <c r="A76" s="471"/>
      <c r="B76" s="895"/>
      <c r="C76" s="883"/>
      <c r="D76" s="697"/>
    </row>
    <row r="77" spans="1:4" ht="22.5">
      <c r="A77" s="471"/>
      <c r="B77" s="895"/>
      <c r="C77" s="883"/>
      <c r="D77" s="697"/>
    </row>
    <row r="78" spans="1:4">
      <c r="A78" s="472" t="s">
        <v>618</v>
      </c>
      <c r="B78" s="903"/>
      <c r="C78" s="889"/>
      <c r="D78" s="890"/>
    </row>
    <row r="79" spans="1:4" s="466" customFormat="1">
      <c r="A79" s="472" t="s">
        <v>260</v>
      </c>
      <c r="B79" s="812"/>
      <c r="C79" s="465"/>
      <c r="D79" s="465"/>
    </row>
    <row r="80" spans="1:4">
      <c r="A80" s="471"/>
      <c r="B80" s="900"/>
      <c r="C80" s="883"/>
      <c r="D80" s="891"/>
    </row>
    <row r="81" spans="1:4" s="436" customFormat="1" ht="84" customHeight="1">
      <c r="A81" s="477"/>
      <c r="B81" s="810"/>
      <c r="C81" s="439"/>
      <c r="D81" s="440"/>
    </row>
    <row r="82" spans="1:4" s="466" customFormat="1">
      <c r="A82" s="472" t="s">
        <v>261</v>
      </c>
      <c r="B82" s="899"/>
      <c r="C82" s="882"/>
      <c r="D82" s="892"/>
    </row>
    <row r="83" spans="1:4" s="466" customFormat="1">
      <c r="A83" s="478" t="s">
        <v>264</v>
      </c>
      <c r="B83" s="904"/>
      <c r="C83" s="893"/>
      <c r="D83" s="894"/>
    </row>
    <row r="84" spans="1:4" ht="22.5">
      <c r="A84" s="1445" t="s">
        <v>720</v>
      </c>
      <c r="B84" s="1445"/>
    </row>
    <row r="85" spans="1:4" ht="22.5">
      <c r="A85" s="1445" t="s">
        <v>719</v>
      </c>
      <c r="B85" s="1445"/>
    </row>
  </sheetData>
  <mergeCells count="4">
    <mergeCell ref="A1:B1"/>
    <mergeCell ref="A2:B2"/>
    <mergeCell ref="A84:B84"/>
    <mergeCell ref="A85:B85"/>
  </mergeCells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8"/>
  <sheetViews>
    <sheetView workbookViewId="0">
      <selection sqref="A1:XFD1048576"/>
    </sheetView>
  </sheetViews>
  <sheetFormatPr defaultColWidth="9" defaultRowHeight="23.25"/>
  <cols>
    <col min="1" max="1" width="32.7109375" style="26" customWidth="1"/>
    <col min="2" max="2" width="14.7109375" style="26" customWidth="1"/>
    <col min="3" max="3" width="9.7109375" style="26" customWidth="1"/>
    <col min="4" max="4" width="17.85546875" style="26" customWidth="1"/>
    <col min="5" max="5" width="9.7109375" style="26" customWidth="1"/>
    <col min="6" max="6" width="18.7109375" style="26" customWidth="1"/>
    <col min="7" max="16384" width="9" style="26"/>
  </cols>
  <sheetData>
    <row r="1" spans="1:6" s="24" customFormat="1" ht="31.5">
      <c r="A1" s="1509" t="s">
        <v>828</v>
      </c>
      <c r="B1" s="1509"/>
      <c r="C1" s="1509"/>
      <c r="D1" s="127"/>
      <c r="E1" s="127"/>
      <c r="F1" s="127"/>
    </row>
    <row r="2" spans="1:6" s="24" customFormat="1" ht="31.5">
      <c r="A2" s="1510" t="s">
        <v>883</v>
      </c>
      <c r="B2" s="1510"/>
      <c r="C2" s="1510"/>
      <c r="D2" s="1511" t="s">
        <v>536</v>
      </c>
      <c r="E2" s="1511"/>
      <c r="F2" s="1511"/>
    </row>
    <row r="3" spans="1:6" ht="63">
      <c r="A3" s="128" t="s">
        <v>335</v>
      </c>
      <c r="B3" s="129" t="s">
        <v>870</v>
      </c>
      <c r="C3" s="1507" t="s">
        <v>336</v>
      </c>
      <c r="D3" s="129" t="s">
        <v>543</v>
      </c>
      <c r="E3" s="1507" t="s">
        <v>336</v>
      </c>
      <c r="F3" s="129" t="s">
        <v>542</v>
      </c>
    </row>
    <row r="4" spans="1:6" ht="45" customHeight="1">
      <c r="A4" s="135" t="s">
        <v>337</v>
      </c>
      <c r="B4" s="130" t="s">
        <v>884</v>
      </c>
      <c r="C4" s="1508"/>
      <c r="D4" s="136" t="s">
        <v>282</v>
      </c>
      <c r="E4" s="1508"/>
      <c r="F4" s="130" t="s">
        <v>541</v>
      </c>
    </row>
    <row r="5" spans="1:6" ht="24" customHeight="1">
      <c r="A5" s="131" t="s">
        <v>338</v>
      </c>
      <c r="B5" s="139">
        <v>2616107</v>
      </c>
      <c r="C5" s="140">
        <v>70.351536228080249</v>
      </c>
      <c r="D5" s="1170">
        <v>811583730.77590024</v>
      </c>
      <c r="E5" s="140">
        <v>17.444055942189809</v>
      </c>
      <c r="F5" s="141">
        <v>310.22574029881048</v>
      </c>
    </row>
    <row r="6" spans="1:6" ht="24" customHeight="1">
      <c r="A6" s="132" t="s">
        <v>339</v>
      </c>
      <c r="B6" s="142">
        <v>66555</v>
      </c>
      <c r="C6" s="143">
        <v>1.7897763714021946</v>
      </c>
      <c r="D6" s="1171">
        <v>9577791.7536900025</v>
      </c>
      <c r="E6" s="143">
        <v>0.20586358353226603</v>
      </c>
      <c r="F6" s="144">
        <v>143.90792207482536</v>
      </c>
    </row>
    <row r="7" spans="1:6" ht="24" customHeight="1">
      <c r="A7" s="132" t="s">
        <v>340</v>
      </c>
      <c r="B7" s="142">
        <v>389620</v>
      </c>
      <c r="C7" s="143">
        <v>10.477539926763173</v>
      </c>
      <c r="D7" s="1171">
        <v>2939050501.8351793</v>
      </c>
      <c r="E7" s="143">
        <v>63.171499657736021</v>
      </c>
      <c r="F7" s="144">
        <v>7543.3768847471365</v>
      </c>
    </row>
    <row r="8" spans="1:6" ht="24" customHeight="1">
      <c r="A8" s="132" t="s">
        <v>537</v>
      </c>
      <c r="B8" s="142">
        <v>31487</v>
      </c>
      <c r="C8" s="143">
        <v>0.84673861627737812</v>
      </c>
      <c r="D8" s="1171">
        <v>11126877.660890002</v>
      </c>
      <c r="E8" s="143">
        <v>0.23915939787617904</v>
      </c>
      <c r="F8" s="144">
        <v>353.38005084288761</v>
      </c>
    </row>
    <row r="9" spans="1:6" ht="24" customHeight="1">
      <c r="A9" s="132" t="s">
        <v>538</v>
      </c>
      <c r="B9" s="142">
        <v>108792</v>
      </c>
      <c r="C9" s="143">
        <v>2.9256006460459401</v>
      </c>
      <c r="D9" s="1171">
        <v>222839193.14232001</v>
      </c>
      <c r="E9" s="143">
        <v>4.7896713596892377</v>
      </c>
      <c r="F9" s="144">
        <v>2048.3049593933379</v>
      </c>
    </row>
    <row r="10" spans="1:6" ht="24" customHeight="1">
      <c r="A10" s="132" t="s">
        <v>539</v>
      </c>
      <c r="B10" s="142">
        <v>2539</v>
      </c>
      <c r="C10" s="143">
        <v>6.8277998752763455E-2</v>
      </c>
      <c r="D10" s="1171">
        <v>2121631.0090000001</v>
      </c>
      <c r="E10" s="143">
        <v>4.5602010742992596E-2</v>
      </c>
      <c r="F10" s="144">
        <v>835.61678180385979</v>
      </c>
    </row>
    <row r="11" spans="1:6" ht="44.25">
      <c r="A11" s="137" t="s">
        <v>293</v>
      </c>
      <c r="B11" s="142">
        <v>503521</v>
      </c>
      <c r="C11" s="143">
        <v>13.540530212678302</v>
      </c>
      <c r="D11" s="1171">
        <v>656194702.0999999</v>
      </c>
      <c r="E11" s="143">
        <v>14.104148048233499</v>
      </c>
      <c r="F11" s="144">
        <v>1303.2121840002699</v>
      </c>
    </row>
    <row r="12" spans="1:6">
      <c r="A12" s="133" t="s">
        <v>341</v>
      </c>
      <c r="B12" s="145">
        <v>3718621</v>
      </c>
      <c r="C12" s="146">
        <v>100</v>
      </c>
      <c r="D12" s="1172">
        <v>4652494428.2769794</v>
      </c>
      <c r="E12" s="146">
        <v>100</v>
      </c>
      <c r="F12" s="147">
        <v>1251.1343393900534</v>
      </c>
    </row>
    <row r="13" spans="1:6" ht="24">
      <c r="A13" s="27"/>
      <c r="B13" s="25"/>
      <c r="C13" s="25"/>
      <c r="D13" s="25"/>
      <c r="E13" s="25"/>
      <c r="F13" s="25"/>
    </row>
    <row r="14" spans="1:6" s="24" customFormat="1" ht="33">
      <c r="A14" s="1025" t="s">
        <v>829</v>
      </c>
      <c r="B14" s="23"/>
      <c r="C14" s="23"/>
      <c r="D14" s="23"/>
      <c r="E14" s="23"/>
      <c r="F14" s="23"/>
    </row>
    <row r="15" spans="1:6" s="24" customFormat="1" ht="31.5">
      <c r="A15" s="148" t="s">
        <v>885</v>
      </c>
      <c r="B15" s="134"/>
      <c r="C15" s="134"/>
      <c r="D15" s="134"/>
    </row>
    <row r="16" spans="1:6" s="24" customFormat="1" ht="31.5">
      <c r="A16" s="148"/>
      <c r="B16" s="134"/>
      <c r="C16" s="134"/>
      <c r="D16" s="1511" t="s">
        <v>536</v>
      </c>
      <c r="E16" s="1511"/>
      <c r="F16" s="1511"/>
    </row>
    <row r="17" spans="1:6" ht="63">
      <c r="A17" s="128" t="s">
        <v>335</v>
      </c>
      <c r="B17" s="129" t="s">
        <v>870</v>
      </c>
      <c r="C17" s="1507" t="s">
        <v>336</v>
      </c>
      <c r="D17" s="129" t="s">
        <v>543</v>
      </c>
      <c r="E17" s="1507" t="s">
        <v>336</v>
      </c>
      <c r="F17" s="129" t="s">
        <v>542</v>
      </c>
    </row>
    <row r="18" spans="1:6" ht="45" customHeight="1">
      <c r="A18" s="135" t="s">
        <v>337</v>
      </c>
      <c r="B18" s="130" t="s">
        <v>884</v>
      </c>
      <c r="C18" s="1508"/>
      <c r="D18" s="136" t="s">
        <v>282</v>
      </c>
      <c r="E18" s="1508"/>
      <c r="F18" s="130" t="s">
        <v>541</v>
      </c>
    </row>
    <row r="19" spans="1:6" ht="24" customHeight="1">
      <c r="A19" s="131" t="s">
        <v>338</v>
      </c>
      <c r="B19" s="139">
        <v>20943264</v>
      </c>
      <c r="C19" s="140">
        <v>79.757319621172925</v>
      </c>
      <c r="D19" s="1170">
        <v>5435611767.4508438</v>
      </c>
      <c r="E19" s="140">
        <v>29.099895549879122</v>
      </c>
      <c r="F19" s="141">
        <v>259.53985813533382</v>
      </c>
    </row>
    <row r="20" spans="1:6" ht="24" customHeight="1">
      <c r="A20" s="132" t="s">
        <v>339</v>
      </c>
      <c r="B20" s="142">
        <v>1271202</v>
      </c>
      <c r="C20" s="143">
        <v>4.8410631798880193</v>
      </c>
      <c r="D20" s="1171">
        <v>102795240.93595001</v>
      </c>
      <c r="E20" s="143">
        <v>0.55032090263938371</v>
      </c>
      <c r="F20" s="144">
        <v>80.864599753579697</v>
      </c>
    </row>
    <row r="21" spans="1:6" ht="24" customHeight="1">
      <c r="A21" s="132" t="s">
        <v>340</v>
      </c>
      <c r="B21" s="142">
        <v>1649599</v>
      </c>
      <c r="C21" s="143">
        <v>6.282095985122818</v>
      </c>
      <c r="D21" s="1171">
        <v>8920039982.373745</v>
      </c>
      <c r="E21" s="143">
        <v>47.754005049104897</v>
      </c>
      <c r="F21" s="144">
        <v>5407.3989996197533</v>
      </c>
    </row>
    <row r="22" spans="1:6" ht="24" customHeight="1">
      <c r="A22" s="132" t="s">
        <v>537</v>
      </c>
      <c r="B22" s="142">
        <v>161343</v>
      </c>
      <c r="C22" s="143">
        <v>0.61443551586032163</v>
      </c>
      <c r="D22" s="1171">
        <v>62427068.888979986</v>
      </c>
      <c r="E22" s="143">
        <v>0.33420730947574145</v>
      </c>
      <c r="F22" s="144">
        <v>386.92145856330916</v>
      </c>
    </row>
    <row r="23" spans="1:6" ht="24" customHeight="1">
      <c r="A23" s="132" t="s">
        <v>538</v>
      </c>
      <c r="B23" s="142">
        <v>258251</v>
      </c>
      <c r="C23" s="143">
        <v>0.98348602918282124</v>
      </c>
      <c r="D23" s="1171">
        <v>477694492.97933</v>
      </c>
      <c r="E23" s="143">
        <v>2.5573680470873841</v>
      </c>
      <c r="F23" s="144">
        <v>1849.7294995153165</v>
      </c>
    </row>
    <row r="24" spans="1:6" ht="24" customHeight="1">
      <c r="A24" s="132" t="s">
        <v>539</v>
      </c>
      <c r="B24" s="142">
        <v>77575</v>
      </c>
      <c r="C24" s="143">
        <v>0.29542549192009854</v>
      </c>
      <c r="D24" s="1171">
        <v>37674485.416999996</v>
      </c>
      <c r="E24" s="143">
        <v>0.20169276935764133</v>
      </c>
      <c r="F24" s="144">
        <v>485.65240627779565</v>
      </c>
    </row>
    <row r="25" spans="1:6" ht="44.25">
      <c r="A25" s="137" t="s">
        <v>540</v>
      </c>
      <c r="B25" s="142">
        <v>1897502</v>
      </c>
      <c r="C25" s="143">
        <v>7.2261741768529912</v>
      </c>
      <c r="D25" s="1171">
        <v>3642902246.6300006</v>
      </c>
      <c r="E25" s="143">
        <v>19.502510372455824</v>
      </c>
      <c r="F25" s="144">
        <v>1919.841057680045</v>
      </c>
    </row>
    <row r="26" spans="1:6">
      <c r="A26" s="138" t="s">
        <v>341</v>
      </c>
      <c r="B26" s="149">
        <v>26258736</v>
      </c>
      <c r="C26" s="150">
        <v>100</v>
      </c>
      <c r="D26" s="1173">
        <v>18679145284.67585</v>
      </c>
      <c r="E26" s="150">
        <v>100</v>
      </c>
      <c r="F26" s="1174">
        <v>711.34974983852419</v>
      </c>
    </row>
    <row r="27" spans="1:6" ht="24">
      <c r="A27" s="27"/>
      <c r="B27" s="25"/>
      <c r="C27" s="25"/>
      <c r="D27" s="25"/>
      <c r="E27" s="25"/>
      <c r="F27" s="25"/>
    </row>
    <row r="28" spans="1:6" ht="24">
      <c r="A28" s="27"/>
      <c r="B28" s="25"/>
      <c r="C28" s="25"/>
      <c r="D28" s="25"/>
      <c r="E28" s="25"/>
      <c r="F28" s="25"/>
    </row>
  </sheetData>
  <mergeCells count="8">
    <mergeCell ref="C17:C18"/>
    <mergeCell ref="E17:E18"/>
    <mergeCell ref="A1:C1"/>
    <mergeCell ref="A2:C2"/>
    <mergeCell ref="D2:F2"/>
    <mergeCell ref="D16:F16"/>
    <mergeCell ref="C3:C4"/>
    <mergeCell ref="E3:E4"/>
  </mergeCells>
  <printOptions horizontalCentered="1"/>
  <pageMargins left="0.25" right="0.25" top="0.75" bottom="0.75" header="0.3" footer="0.3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33"/>
  <sheetViews>
    <sheetView zoomScale="60" zoomScaleNormal="60" workbookViewId="0">
      <selection sqref="A1:XFD1048576"/>
    </sheetView>
  </sheetViews>
  <sheetFormatPr defaultRowHeight="24"/>
  <cols>
    <col min="1" max="1" width="16.7109375" style="17" customWidth="1"/>
    <col min="2" max="2" width="14.7109375" style="17" customWidth="1"/>
    <col min="3" max="3" width="24.42578125" style="204" bestFit="1" customWidth="1"/>
    <col min="4" max="4" width="14.7109375" style="17" customWidth="1"/>
    <col min="5" max="5" width="24.42578125" style="204" bestFit="1" customWidth="1"/>
    <col min="6" max="6" width="14.7109375" style="17" customWidth="1"/>
    <col min="7" max="7" width="24.42578125" style="204" bestFit="1" customWidth="1"/>
    <col min="8" max="8" width="14.7109375" style="17" customWidth="1"/>
    <col min="9" max="9" width="20.5703125" style="17" customWidth="1"/>
    <col min="10" max="10" width="15.42578125" style="17" customWidth="1"/>
    <col min="11" max="11" width="24.42578125" style="204" bestFit="1" customWidth="1"/>
    <col min="12" max="12" width="14.7109375" style="17" customWidth="1"/>
    <col min="13" max="13" width="16.5703125" style="17" bestFit="1" customWidth="1"/>
    <col min="14" max="14" width="14.7109375" style="17" customWidth="1"/>
    <col min="15" max="15" width="27" style="204" bestFit="1" customWidth="1"/>
    <col min="16" max="16" width="14.7109375" style="17" customWidth="1"/>
    <col min="17" max="17" width="21.140625" style="204" bestFit="1" customWidth="1"/>
    <col min="18" max="18" width="14.7109375" style="17" customWidth="1"/>
    <col min="19" max="19" width="22.7109375" style="204" bestFit="1" customWidth="1"/>
    <col min="20" max="20" width="14.7109375" style="17" customWidth="1"/>
    <col min="21" max="21" width="21.140625" style="204" bestFit="1" customWidth="1"/>
    <col min="22" max="22" width="14.7109375" style="17" customWidth="1"/>
    <col min="23" max="23" width="24.42578125" style="204" bestFit="1" customWidth="1"/>
    <col min="24" max="24" width="18.7109375" style="17" customWidth="1"/>
    <col min="25" max="25" width="10.85546875" style="17" customWidth="1"/>
    <col min="26" max="26" width="27" style="204" bestFit="1" customWidth="1"/>
    <col min="27" max="27" width="10.85546875" style="17" customWidth="1"/>
    <col min="28" max="264" width="9" style="17"/>
    <col min="265" max="265" width="14.140625" style="17" customWidth="1"/>
    <col min="266" max="266" width="14.7109375" style="17" bestFit="1" customWidth="1"/>
    <col min="267" max="267" width="21.42578125" style="17" bestFit="1" customWidth="1"/>
    <col min="268" max="268" width="14.7109375" style="17" bestFit="1" customWidth="1"/>
    <col min="269" max="269" width="21.42578125" style="17" bestFit="1" customWidth="1"/>
    <col min="270" max="270" width="14.7109375" style="17" bestFit="1" customWidth="1"/>
    <col min="271" max="271" width="21.42578125" style="17" bestFit="1" customWidth="1"/>
    <col min="272" max="272" width="14.7109375" style="17" bestFit="1" customWidth="1"/>
    <col min="273" max="273" width="21.42578125" style="17" bestFit="1" customWidth="1"/>
    <col min="274" max="274" width="14.7109375" style="17" bestFit="1" customWidth="1"/>
    <col min="275" max="275" width="21.42578125" style="17" bestFit="1" customWidth="1"/>
    <col min="276" max="276" width="16.5703125" style="17" bestFit="1" customWidth="1"/>
    <col min="277" max="277" width="14.140625" style="17" bestFit="1" customWidth="1"/>
    <col min="278" max="278" width="16.5703125" style="17" bestFit="1" customWidth="1"/>
    <col min="279" max="279" width="14.140625" style="17" bestFit="1" customWidth="1"/>
    <col min="280" max="280" width="14.42578125" style="17" bestFit="1" customWidth="1"/>
    <col min="281" max="281" width="14.5703125" style="17" customWidth="1"/>
    <col min="282" max="282" width="13.85546875" style="17" bestFit="1" customWidth="1"/>
    <col min="283" max="283" width="14.5703125" style="17" customWidth="1"/>
    <col min="284" max="520" width="9" style="17"/>
    <col min="521" max="521" width="14.140625" style="17" customWidth="1"/>
    <col min="522" max="522" width="14.7109375" style="17" bestFit="1" customWidth="1"/>
    <col min="523" max="523" width="21.42578125" style="17" bestFit="1" customWidth="1"/>
    <col min="524" max="524" width="14.7109375" style="17" bestFit="1" customWidth="1"/>
    <col min="525" max="525" width="21.42578125" style="17" bestFit="1" customWidth="1"/>
    <col min="526" max="526" width="14.7109375" style="17" bestFit="1" customWidth="1"/>
    <col min="527" max="527" width="21.42578125" style="17" bestFit="1" customWidth="1"/>
    <col min="528" max="528" width="14.7109375" style="17" bestFit="1" customWidth="1"/>
    <col min="529" max="529" width="21.42578125" style="17" bestFit="1" customWidth="1"/>
    <col min="530" max="530" width="14.7109375" style="17" bestFit="1" customWidth="1"/>
    <col min="531" max="531" width="21.42578125" style="17" bestFit="1" customWidth="1"/>
    <col min="532" max="532" width="16.5703125" style="17" bestFit="1" customWidth="1"/>
    <col min="533" max="533" width="14.140625" style="17" bestFit="1" customWidth="1"/>
    <col min="534" max="534" width="16.5703125" style="17" bestFit="1" customWidth="1"/>
    <col min="535" max="535" width="14.140625" style="17" bestFit="1" customWidth="1"/>
    <col min="536" max="536" width="14.42578125" style="17" bestFit="1" customWidth="1"/>
    <col min="537" max="537" width="14.5703125" style="17" customWidth="1"/>
    <col min="538" max="538" width="13.85546875" style="17" bestFit="1" customWidth="1"/>
    <col min="539" max="539" width="14.5703125" style="17" customWidth="1"/>
    <col min="540" max="776" width="9" style="17"/>
    <col min="777" max="777" width="14.140625" style="17" customWidth="1"/>
    <col min="778" max="778" width="14.7109375" style="17" bestFit="1" customWidth="1"/>
    <col min="779" max="779" width="21.42578125" style="17" bestFit="1" customWidth="1"/>
    <col min="780" max="780" width="14.7109375" style="17" bestFit="1" customWidth="1"/>
    <col min="781" max="781" width="21.42578125" style="17" bestFit="1" customWidth="1"/>
    <col min="782" max="782" width="14.7109375" style="17" bestFit="1" customWidth="1"/>
    <col min="783" max="783" width="21.42578125" style="17" bestFit="1" customWidth="1"/>
    <col min="784" max="784" width="14.7109375" style="17" bestFit="1" customWidth="1"/>
    <col min="785" max="785" width="21.42578125" style="17" bestFit="1" customWidth="1"/>
    <col min="786" max="786" width="14.7109375" style="17" bestFit="1" customWidth="1"/>
    <col min="787" max="787" width="21.42578125" style="17" bestFit="1" customWidth="1"/>
    <col min="788" max="788" width="16.5703125" style="17" bestFit="1" customWidth="1"/>
    <col min="789" max="789" width="14.140625" style="17" bestFit="1" customWidth="1"/>
    <col min="790" max="790" width="16.5703125" style="17" bestFit="1" customWidth="1"/>
    <col min="791" max="791" width="14.140625" style="17" bestFit="1" customWidth="1"/>
    <col min="792" max="792" width="14.42578125" style="17" bestFit="1" customWidth="1"/>
    <col min="793" max="793" width="14.5703125" style="17" customWidth="1"/>
    <col min="794" max="794" width="13.85546875" style="17" bestFit="1" customWidth="1"/>
    <col min="795" max="795" width="14.5703125" style="17" customWidth="1"/>
    <col min="796" max="1032" width="9" style="17"/>
    <col min="1033" max="1033" width="14.140625" style="17" customWidth="1"/>
    <col min="1034" max="1034" width="14.7109375" style="17" bestFit="1" customWidth="1"/>
    <col min="1035" max="1035" width="21.42578125" style="17" bestFit="1" customWidth="1"/>
    <col min="1036" max="1036" width="14.7109375" style="17" bestFit="1" customWidth="1"/>
    <col min="1037" max="1037" width="21.42578125" style="17" bestFit="1" customWidth="1"/>
    <col min="1038" max="1038" width="14.7109375" style="17" bestFit="1" customWidth="1"/>
    <col min="1039" max="1039" width="21.42578125" style="17" bestFit="1" customWidth="1"/>
    <col min="1040" max="1040" width="14.7109375" style="17" bestFit="1" customWidth="1"/>
    <col min="1041" max="1041" width="21.42578125" style="17" bestFit="1" customWidth="1"/>
    <col min="1042" max="1042" width="14.7109375" style="17" bestFit="1" customWidth="1"/>
    <col min="1043" max="1043" width="21.42578125" style="17" bestFit="1" customWidth="1"/>
    <col min="1044" max="1044" width="16.5703125" style="17" bestFit="1" customWidth="1"/>
    <col min="1045" max="1045" width="14.140625" style="17" bestFit="1" customWidth="1"/>
    <col min="1046" max="1046" width="16.5703125" style="17" bestFit="1" customWidth="1"/>
    <col min="1047" max="1047" width="14.140625" style="17" bestFit="1" customWidth="1"/>
    <col min="1048" max="1048" width="14.42578125" style="17" bestFit="1" customWidth="1"/>
    <col min="1049" max="1049" width="14.5703125" style="17" customWidth="1"/>
    <col min="1050" max="1050" width="13.85546875" style="17" bestFit="1" customWidth="1"/>
    <col min="1051" max="1051" width="14.5703125" style="17" customWidth="1"/>
    <col min="1052" max="1288" width="9" style="17"/>
    <col min="1289" max="1289" width="14.140625" style="17" customWidth="1"/>
    <col min="1290" max="1290" width="14.7109375" style="17" bestFit="1" customWidth="1"/>
    <col min="1291" max="1291" width="21.42578125" style="17" bestFit="1" customWidth="1"/>
    <col min="1292" max="1292" width="14.7109375" style="17" bestFit="1" customWidth="1"/>
    <col min="1293" max="1293" width="21.42578125" style="17" bestFit="1" customWidth="1"/>
    <col min="1294" max="1294" width="14.7109375" style="17" bestFit="1" customWidth="1"/>
    <col min="1295" max="1295" width="21.42578125" style="17" bestFit="1" customWidth="1"/>
    <col min="1296" max="1296" width="14.7109375" style="17" bestFit="1" customWidth="1"/>
    <col min="1297" max="1297" width="21.42578125" style="17" bestFit="1" customWidth="1"/>
    <col min="1298" max="1298" width="14.7109375" style="17" bestFit="1" customWidth="1"/>
    <col min="1299" max="1299" width="21.42578125" style="17" bestFit="1" customWidth="1"/>
    <col min="1300" max="1300" width="16.5703125" style="17" bestFit="1" customWidth="1"/>
    <col min="1301" max="1301" width="14.140625" style="17" bestFit="1" customWidth="1"/>
    <col min="1302" max="1302" width="16.5703125" style="17" bestFit="1" customWidth="1"/>
    <col min="1303" max="1303" width="14.140625" style="17" bestFit="1" customWidth="1"/>
    <col min="1304" max="1304" width="14.42578125" style="17" bestFit="1" customWidth="1"/>
    <col min="1305" max="1305" width="14.5703125" style="17" customWidth="1"/>
    <col min="1306" max="1306" width="13.85546875" style="17" bestFit="1" customWidth="1"/>
    <col min="1307" max="1307" width="14.5703125" style="17" customWidth="1"/>
    <col min="1308" max="1544" width="9" style="17"/>
    <col min="1545" max="1545" width="14.140625" style="17" customWidth="1"/>
    <col min="1546" max="1546" width="14.7109375" style="17" bestFit="1" customWidth="1"/>
    <col min="1547" max="1547" width="21.42578125" style="17" bestFit="1" customWidth="1"/>
    <col min="1548" max="1548" width="14.7109375" style="17" bestFit="1" customWidth="1"/>
    <col min="1549" max="1549" width="21.42578125" style="17" bestFit="1" customWidth="1"/>
    <col min="1550" max="1550" width="14.7109375" style="17" bestFit="1" customWidth="1"/>
    <col min="1551" max="1551" width="21.42578125" style="17" bestFit="1" customWidth="1"/>
    <col min="1552" max="1552" width="14.7109375" style="17" bestFit="1" customWidth="1"/>
    <col min="1553" max="1553" width="21.42578125" style="17" bestFit="1" customWidth="1"/>
    <col min="1554" max="1554" width="14.7109375" style="17" bestFit="1" customWidth="1"/>
    <col min="1555" max="1555" width="21.42578125" style="17" bestFit="1" customWidth="1"/>
    <col min="1556" max="1556" width="16.5703125" style="17" bestFit="1" customWidth="1"/>
    <col min="1557" max="1557" width="14.140625" style="17" bestFit="1" customWidth="1"/>
    <col min="1558" max="1558" width="16.5703125" style="17" bestFit="1" customWidth="1"/>
    <col min="1559" max="1559" width="14.140625" style="17" bestFit="1" customWidth="1"/>
    <col min="1560" max="1560" width="14.42578125" style="17" bestFit="1" customWidth="1"/>
    <col min="1561" max="1561" width="14.5703125" style="17" customWidth="1"/>
    <col min="1562" max="1562" width="13.85546875" style="17" bestFit="1" customWidth="1"/>
    <col min="1563" max="1563" width="14.5703125" style="17" customWidth="1"/>
    <col min="1564" max="1800" width="9" style="17"/>
    <col min="1801" max="1801" width="14.140625" style="17" customWidth="1"/>
    <col min="1802" max="1802" width="14.7109375" style="17" bestFit="1" customWidth="1"/>
    <col min="1803" max="1803" width="21.42578125" style="17" bestFit="1" customWidth="1"/>
    <col min="1804" max="1804" width="14.7109375" style="17" bestFit="1" customWidth="1"/>
    <col min="1805" max="1805" width="21.42578125" style="17" bestFit="1" customWidth="1"/>
    <col min="1806" max="1806" width="14.7109375" style="17" bestFit="1" customWidth="1"/>
    <col min="1807" max="1807" width="21.42578125" style="17" bestFit="1" customWidth="1"/>
    <col min="1808" max="1808" width="14.7109375" style="17" bestFit="1" customWidth="1"/>
    <col min="1809" max="1809" width="21.42578125" style="17" bestFit="1" customWidth="1"/>
    <col min="1810" max="1810" width="14.7109375" style="17" bestFit="1" customWidth="1"/>
    <col min="1811" max="1811" width="21.42578125" style="17" bestFit="1" customWidth="1"/>
    <col min="1812" max="1812" width="16.5703125" style="17" bestFit="1" customWidth="1"/>
    <col min="1813" max="1813" width="14.140625" style="17" bestFit="1" customWidth="1"/>
    <col min="1814" max="1814" width="16.5703125" style="17" bestFit="1" customWidth="1"/>
    <col min="1815" max="1815" width="14.140625" style="17" bestFit="1" customWidth="1"/>
    <col min="1816" max="1816" width="14.42578125" style="17" bestFit="1" customWidth="1"/>
    <col min="1817" max="1817" width="14.5703125" style="17" customWidth="1"/>
    <col min="1818" max="1818" width="13.85546875" style="17" bestFit="1" customWidth="1"/>
    <col min="1819" max="1819" width="14.5703125" style="17" customWidth="1"/>
    <col min="1820" max="2056" width="9" style="17"/>
    <col min="2057" max="2057" width="14.140625" style="17" customWidth="1"/>
    <col min="2058" max="2058" width="14.7109375" style="17" bestFit="1" customWidth="1"/>
    <col min="2059" max="2059" width="21.42578125" style="17" bestFit="1" customWidth="1"/>
    <col min="2060" max="2060" width="14.7109375" style="17" bestFit="1" customWidth="1"/>
    <col min="2061" max="2061" width="21.42578125" style="17" bestFit="1" customWidth="1"/>
    <col min="2062" max="2062" width="14.7109375" style="17" bestFit="1" customWidth="1"/>
    <col min="2063" max="2063" width="21.42578125" style="17" bestFit="1" customWidth="1"/>
    <col min="2064" max="2064" width="14.7109375" style="17" bestFit="1" customWidth="1"/>
    <col min="2065" max="2065" width="21.42578125" style="17" bestFit="1" customWidth="1"/>
    <col min="2066" max="2066" width="14.7109375" style="17" bestFit="1" customWidth="1"/>
    <col min="2067" max="2067" width="21.42578125" style="17" bestFit="1" customWidth="1"/>
    <col min="2068" max="2068" width="16.5703125" style="17" bestFit="1" customWidth="1"/>
    <col min="2069" max="2069" width="14.140625" style="17" bestFit="1" customWidth="1"/>
    <col min="2070" max="2070" width="16.5703125" style="17" bestFit="1" customWidth="1"/>
    <col min="2071" max="2071" width="14.140625" style="17" bestFit="1" customWidth="1"/>
    <col min="2072" max="2072" width="14.42578125" style="17" bestFit="1" customWidth="1"/>
    <col min="2073" max="2073" width="14.5703125" style="17" customWidth="1"/>
    <col min="2074" max="2074" width="13.85546875" style="17" bestFit="1" customWidth="1"/>
    <col min="2075" max="2075" width="14.5703125" style="17" customWidth="1"/>
    <col min="2076" max="2312" width="9" style="17"/>
    <col min="2313" max="2313" width="14.140625" style="17" customWidth="1"/>
    <col min="2314" max="2314" width="14.7109375" style="17" bestFit="1" customWidth="1"/>
    <col min="2315" max="2315" width="21.42578125" style="17" bestFit="1" customWidth="1"/>
    <col min="2316" max="2316" width="14.7109375" style="17" bestFit="1" customWidth="1"/>
    <col min="2317" max="2317" width="21.42578125" style="17" bestFit="1" customWidth="1"/>
    <col min="2318" max="2318" width="14.7109375" style="17" bestFit="1" customWidth="1"/>
    <col min="2319" max="2319" width="21.42578125" style="17" bestFit="1" customWidth="1"/>
    <col min="2320" max="2320" width="14.7109375" style="17" bestFit="1" customWidth="1"/>
    <col min="2321" max="2321" width="21.42578125" style="17" bestFit="1" customWidth="1"/>
    <col min="2322" max="2322" width="14.7109375" style="17" bestFit="1" customWidth="1"/>
    <col min="2323" max="2323" width="21.42578125" style="17" bestFit="1" customWidth="1"/>
    <col min="2324" max="2324" width="16.5703125" style="17" bestFit="1" customWidth="1"/>
    <col min="2325" max="2325" width="14.140625" style="17" bestFit="1" customWidth="1"/>
    <col min="2326" max="2326" width="16.5703125" style="17" bestFit="1" customWidth="1"/>
    <col min="2327" max="2327" width="14.140625" style="17" bestFit="1" customWidth="1"/>
    <col min="2328" max="2328" width="14.42578125" style="17" bestFit="1" customWidth="1"/>
    <col min="2329" max="2329" width="14.5703125" style="17" customWidth="1"/>
    <col min="2330" max="2330" width="13.85546875" style="17" bestFit="1" customWidth="1"/>
    <col min="2331" max="2331" width="14.5703125" style="17" customWidth="1"/>
    <col min="2332" max="2568" width="9" style="17"/>
    <col min="2569" max="2569" width="14.140625" style="17" customWidth="1"/>
    <col min="2570" max="2570" width="14.7109375" style="17" bestFit="1" customWidth="1"/>
    <col min="2571" max="2571" width="21.42578125" style="17" bestFit="1" customWidth="1"/>
    <col min="2572" max="2572" width="14.7109375" style="17" bestFit="1" customWidth="1"/>
    <col min="2573" max="2573" width="21.42578125" style="17" bestFit="1" customWidth="1"/>
    <col min="2574" max="2574" width="14.7109375" style="17" bestFit="1" customWidth="1"/>
    <col min="2575" max="2575" width="21.42578125" style="17" bestFit="1" customWidth="1"/>
    <col min="2576" max="2576" width="14.7109375" style="17" bestFit="1" customWidth="1"/>
    <col min="2577" max="2577" width="21.42578125" style="17" bestFit="1" customWidth="1"/>
    <col min="2578" max="2578" width="14.7109375" style="17" bestFit="1" customWidth="1"/>
    <col min="2579" max="2579" width="21.42578125" style="17" bestFit="1" customWidth="1"/>
    <col min="2580" max="2580" width="16.5703125" style="17" bestFit="1" customWidth="1"/>
    <col min="2581" max="2581" width="14.140625" style="17" bestFit="1" customWidth="1"/>
    <col min="2582" max="2582" width="16.5703125" style="17" bestFit="1" customWidth="1"/>
    <col min="2583" max="2583" width="14.140625" style="17" bestFit="1" customWidth="1"/>
    <col min="2584" max="2584" width="14.42578125" style="17" bestFit="1" customWidth="1"/>
    <col min="2585" max="2585" width="14.5703125" style="17" customWidth="1"/>
    <col min="2586" max="2586" width="13.85546875" style="17" bestFit="1" customWidth="1"/>
    <col min="2587" max="2587" width="14.5703125" style="17" customWidth="1"/>
    <col min="2588" max="2824" width="9" style="17"/>
    <col min="2825" max="2825" width="14.140625" style="17" customWidth="1"/>
    <col min="2826" max="2826" width="14.7109375" style="17" bestFit="1" customWidth="1"/>
    <col min="2827" max="2827" width="21.42578125" style="17" bestFit="1" customWidth="1"/>
    <col min="2828" max="2828" width="14.7109375" style="17" bestFit="1" customWidth="1"/>
    <col min="2829" max="2829" width="21.42578125" style="17" bestFit="1" customWidth="1"/>
    <col min="2830" max="2830" width="14.7109375" style="17" bestFit="1" customWidth="1"/>
    <col min="2831" max="2831" width="21.42578125" style="17" bestFit="1" customWidth="1"/>
    <col min="2832" max="2832" width="14.7109375" style="17" bestFit="1" customWidth="1"/>
    <col min="2833" max="2833" width="21.42578125" style="17" bestFit="1" customWidth="1"/>
    <col min="2834" max="2834" width="14.7109375" style="17" bestFit="1" customWidth="1"/>
    <col min="2835" max="2835" width="21.42578125" style="17" bestFit="1" customWidth="1"/>
    <col min="2836" max="2836" width="16.5703125" style="17" bestFit="1" customWidth="1"/>
    <col min="2837" max="2837" width="14.140625" style="17" bestFit="1" customWidth="1"/>
    <col min="2838" max="2838" width="16.5703125" style="17" bestFit="1" customWidth="1"/>
    <col min="2839" max="2839" width="14.140625" style="17" bestFit="1" customWidth="1"/>
    <col min="2840" max="2840" width="14.42578125" style="17" bestFit="1" customWidth="1"/>
    <col min="2841" max="2841" width="14.5703125" style="17" customWidth="1"/>
    <col min="2842" max="2842" width="13.85546875" style="17" bestFit="1" customWidth="1"/>
    <col min="2843" max="2843" width="14.5703125" style="17" customWidth="1"/>
    <col min="2844" max="3080" width="9" style="17"/>
    <col min="3081" max="3081" width="14.140625" style="17" customWidth="1"/>
    <col min="3082" max="3082" width="14.7109375" style="17" bestFit="1" customWidth="1"/>
    <col min="3083" max="3083" width="21.42578125" style="17" bestFit="1" customWidth="1"/>
    <col min="3084" max="3084" width="14.7109375" style="17" bestFit="1" customWidth="1"/>
    <col min="3085" max="3085" width="21.42578125" style="17" bestFit="1" customWidth="1"/>
    <col min="3086" max="3086" width="14.7109375" style="17" bestFit="1" customWidth="1"/>
    <col min="3087" max="3087" width="21.42578125" style="17" bestFit="1" customWidth="1"/>
    <col min="3088" max="3088" width="14.7109375" style="17" bestFit="1" customWidth="1"/>
    <col min="3089" max="3089" width="21.42578125" style="17" bestFit="1" customWidth="1"/>
    <col min="3090" max="3090" width="14.7109375" style="17" bestFit="1" customWidth="1"/>
    <col min="3091" max="3091" width="21.42578125" style="17" bestFit="1" customWidth="1"/>
    <col min="3092" max="3092" width="16.5703125" style="17" bestFit="1" customWidth="1"/>
    <col min="3093" max="3093" width="14.140625" style="17" bestFit="1" customWidth="1"/>
    <col min="3094" max="3094" width="16.5703125" style="17" bestFit="1" customWidth="1"/>
    <col min="3095" max="3095" width="14.140625" style="17" bestFit="1" customWidth="1"/>
    <col min="3096" max="3096" width="14.42578125" style="17" bestFit="1" customWidth="1"/>
    <col min="3097" max="3097" width="14.5703125" style="17" customWidth="1"/>
    <col min="3098" max="3098" width="13.85546875" style="17" bestFit="1" customWidth="1"/>
    <col min="3099" max="3099" width="14.5703125" style="17" customWidth="1"/>
    <col min="3100" max="3336" width="9" style="17"/>
    <col min="3337" max="3337" width="14.140625" style="17" customWidth="1"/>
    <col min="3338" max="3338" width="14.7109375" style="17" bestFit="1" customWidth="1"/>
    <col min="3339" max="3339" width="21.42578125" style="17" bestFit="1" customWidth="1"/>
    <col min="3340" max="3340" width="14.7109375" style="17" bestFit="1" customWidth="1"/>
    <col min="3341" max="3341" width="21.42578125" style="17" bestFit="1" customWidth="1"/>
    <col min="3342" max="3342" width="14.7109375" style="17" bestFit="1" customWidth="1"/>
    <col min="3343" max="3343" width="21.42578125" style="17" bestFit="1" customWidth="1"/>
    <col min="3344" max="3344" width="14.7109375" style="17" bestFit="1" customWidth="1"/>
    <col min="3345" max="3345" width="21.42578125" style="17" bestFit="1" customWidth="1"/>
    <col min="3346" max="3346" width="14.7109375" style="17" bestFit="1" customWidth="1"/>
    <col min="3347" max="3347" width="21.42578125" style="17" bestFit="1" customWidth="1"/>
    <col min="3348" max="3348" width="16.5703125" style="17" bestFit="1" customWidth="1"/>
    <col min="3349" max="3349" width="14.140625" style="17" bestFit="1" customWidth="1"/>
    <col min="3350" max="3350" width="16.5703125" style="17" bestFit="1" customWidth="1"/>
    <col min="3351" max="3351" width="14.140625" style="17" bestFit="1" customWidth="1"/>
    <col min="3352" max="3352" width="14.42578125" style="17" bestFit="1" customWidth="1"/>
    <col min="3353" max="3353" width="14.5703125" style="17" customWidth="1"/>
    <col min="3354" max="3354" width="13.85546875" style="17" bestFit="1" customWidth="1"/>
    <col min="3355" max="3355" width="14.5703125" style="17" customWidth="1"/>
    <col min="3356" max="3592" width="9" style="17"/>
    <col min="3593" max="3593" width="14.140625" style="17" customWidth="1"/>
    <col min="3594" max="3594" width="14.7109375" style="17" bestFit="1" customWidth="1"/>
    <col min="3595" max="3595" width="21.42578125" style="17" bestFit="1" customWidth="1"/>
    <col min="3596" max="3596" width="14.7109375" style="17" bestFit="1" customWidth="1"/>
    <col min="3597" max="3597" width="21.42578125" style="17" bestFit="1" customWidth="1"/>
    <col min="3598" max="3598" width="14.7109375" style="17" bestFit="1" customWidth="1"/>
    <col min="3599" max="3599" width="21.42578125" style="17" bestFit="1" customWidth="1"/>
    <col min="3600" max="3600" width="14.7109375" style="17" bestFit="1" customWidth="1"/>
    <col min="3601" max="3601" width="21.42578125" style="17" bestFit="1" customWidth="1"/>
    <col min="3602" max="3602" width="14.7109375" style="17" bestFit="1" customWidth="1"/>
    <col min="3603" max="3603" width="21.42578125" style="17" bestFit="1" customWidth="1"/>
    <col min="3604" max="3604" width="16.5703125" style="17" bestFit="1" customWidth="1"/>
    <col min="3605" max="3605" width="14.140625" style="17" bestFit="1" customWidth="1"/>
    <col min="3606" max="3606" width="16.5703125" style="17" bestFit="1" customWidth="1"/>
    <col min="3607" max="3607" width="14.140625" style="17" bestFit="1" customWidth="1"/>
    <col min="3608" max="3608" width="14.42578125" style="17" bestFit="1" customWidth="1"/>
    <col min="3609" max="3609" width="14.5703125" style="17" customWidth="1"/>
    <col min="3610" max="3610" width="13.85546875" style="17" bestFit="1" customWidth="1"/>
    <col min="3611" max="3611" width="14.5703125" style="17" customWidth="1"/>
    <col min="3612" max="3848" width="9" style="17"/>
    <col min="3849" max="3849" width="14.140625" style="17" customWidth="1"/>
    <col min="3850" max="3850" width="14.7109375" style="17" bestFit="1" customWidth="1"/>
    <col min="3851" max="3851" width="21.42578125" style="17" bestFit="1" customWidth="1"/>
    <col min="3852" max="3852" width="14.7109375" style="17" bestFit="1" customWidth="1"/>
    <col min="3853" max="3853" width="21.42578125" style="17" bestFit="1" customWidth="1"/>
    <col min="3854" max="3854" width="14.7109375" style="17" bestFit="1" customWidth="1"/>
    <col min="3855" max="3855" width="21.42578125" style="17" bestFit="1" customWidth="1"/>
    <col min="3856" max="3856" width="14.7109375" style="17" bestFit="1" customWidth="1"/>
    <col min="3857" max="3857" width="21.42578125" style="17" bestFit="1" customWidth="1"/>
    <col min="3858" max="3858" width="14.7109375" style="17" bestFit="1" customWidth="1"/>
    <col min="3859" max="3859" width="21.42578125" style="17" bestFit="1" customWidth="1"/>
    <col min="3860" max="3860" width="16.5703125" style="17" bestFit="1" customWidth="1"/>
    <col min="3861" max="3861" width="14.140625" style="17" bestFit="1" customWidth="1"/>
    <col min="3862" max="3862" width="16.5703125" style="17" bestFit="1" customWidth="1"/>
    <col min="3863" max="3863" width="14.140625" style="17" bestFit="1" customWidth="1"/>
    <col min="3864" max="3864" width="14.42578125" style="17" bestFit="1" customWidth="1"/>
    <col min="3865" max="3865" width="14.5703125" style="17" customWidth="1"/>
    <col min="3866" max="3866" width="13.85546875" style="17" bestFit="1" customWidth="1"/>
    <col min="3867" max="3867" width="14.5703125" style="17" customWidth="1"/>
    <col min="3868" max="4104" width="9" style="17"/>
    <col min="4105" max="4105" width="14.140625" style="17" customWidth="1"/>
    <col min="4106" max="4106" width="14.7109375" style="17" bestFit="1" customWidth="1"/>
    <col min="4107" max="4107" width="21.42578125" style="17" bestFit="1" customWidth="1"/>
    <col min="4108" max="4108" width="14.7109375" style="17" bestFit="1" customWidth="1"/>
    <col min="4109" max="4109" width="21.42578125" style="17" bestFit="1" customWidth="1"/>
    <col min="4110" max="4110" width="14.7109375" style="17" bestFit="1" customWidth="1"/>
    <col min="4111" max="4111" width="21.42578125" style="17" bestFit="1" customWidth="1"/>
    <col min="4112" max="4112" width="14.7109375" style="17" bestFit="1" customWidth="1"/>
    <col min="4113" max="4113" width="21.42578125" style="17" bestFit="1" customWidth="1"/>
    <col min="4114" max="4114" width="14.7109375" style="17" bestFit="1" customWidth="1"/>
    <col min="4115" max="4115" width="21.42578125" style="17" bestFit="1" customWidth="1"/>
    <col min="4116" max="4116" width="16.5703125" style="17" bestFit="1" customWidth="1"/>
    <col min="4117" max="4117" width="14.140625" style="17" bestFit="1" customWidth="1"/>
    <col min="4118" max="4118" width="16.5703125" style="17" bestFit="1" customWidth="1"/>
    <col min="4119" max="4119" width="14.140625" style="17" bestFit="1" customWidth="1"/>
    <col min="4120" max="4120" width="14.42578125" style="17" bestFit="1" customWidth="1"/>
    <col min="4121" max="4121" width="14.5703125" style="17" customWidth="1"/>
    <col min="4122" max="4122" width="13.85546875" style="17" bestFit="1" customWidth="1"/>
    <col min="4123" max="4123" width="14.5703125" style="17" customWidth="1"/>
    <col min="4124" max="4360" width="9" style="17"/>
    <col min="4361" max="4361" width="14.140625" style="17" customWidth="1"/>
    <col min="4362" max="4362" width="14.7109375" style="17" bestFit="1" customWidth="1"/>
    <col min="4363" max="4363" width="21.42578125" style="17" bestFit="1" customWidth="1"/>
    <col min="4364" max="4364" width="14.7109375" style="17" bestFit="1" customWidth="1"/>
    <col min="4365" max="4365" width="21.42578125" style="17" bestFit="1" customWidth="1"/>
    <col min="4366" max="4366" width="14.7109375" style="17" bestFit="1" customWidth="1"/>
    <col min="4367" max="4367" width="21.42578125" style="17" bestFit="1" customWidth="1"/>
    <col min="4368" max="4368" width="14.7109375" style="17" bestFit="1" customWidth="1"/>
    <col min="4369" max="4369" width="21.42578125" style="17" bestFit="1" customWidth="1"/>
    <col min="4370" max="4370" width="14.7109375" style="17" bestFit="1" customWidth="1"/>
    <col min="4371" max="4371" width="21.42578125" style="17" bestFit="1" customWidth="1"/>
    <col min="4372" max="4372" width="16.5703125" style="17" bestFit="1" customWidth="1"/>
    <col min="4373" max="4373" width="14.140625" style="17" bestFit="1" customWidth="1"/>
    <col min="4374" max="4374" width="16.5703125" style="17" bestFit="1" customWidth="1"/>
    <col min="4375" max="4375" width="14.140625" style="17" bestFit="1" customWidth="1"/>
    <col min="4376" max="4376" width="14.42578125" style="17" bestFit="1" customWidth="1"/>
    <col min="4377" max="4377" width="14.5703125" style="17" customWidth="1"/>
    <col min="4378" max="4378" width="13.85546875" style="17" bestFit="1" customWidth="1"/>
    <col min="4379" max="4379" width="14.5703125" style="17" customWidth="1"/>
    <col min="4380" max="4616" width="9" style="17"/>
    <col min="4617" max="4617" width="14.140625" style="17" customWidth="1"/>
    <col min="4618" max="4618" width="14.7109375" style="17" bestFit="1" customWidth="1"/>
    <col min="4619" max="4619" width="21.42578125" style="17" bestFit="1" customWidth="1"/>
    <col min="4620" max="4620" width="14.7109375" style="17" bestFit="1" customWidth="1"/>
    <col min="4621" max="4621" width="21.42578125" style="17" bestFit="1" customWidth="1"/>
    <col min="4622" max="4622" width="14.7109375" style="17" bestFit="1" customWidth="1"/>
    <col min="4623" max="4623" width="21.42578125" style="17" bestFit="1" customWidth="1"/>
    <col min="4624" max="4624" width="14.7109375" style="17" bestFit="1" customWidth="1"/>
    <col min="4625" max="4625" width="21.42578125" style="17" bestFit="1" customWidth="1"/>
    <col min="4626" max="4626" width="14.7109375" style="17" bestFit="1" customWidth="1"/>
    <col min="4627" max="4627" width="21.42578125" style="17" bestFit="1" customWidth="1"/>
    <col min="4628" max="4628" width="16.5703125" style="17" bestFit="1" customWidth="1"/>
    <col min="4629" max="4629" width="14.140625" style="17" bestFit="1" customWidth="1"/>
    <col min="4630" max="4630" width="16.5703125" style="17" bestFit="1" customWidth="1"/>
    <col min="4631" max="4631" width="14.140625" style="17" bestFit="1" customWidth="1"/>
    <col min="4632" max="4632" width="14.42578125" style="17" bestFit="1" customWidth="1"/>
    <col min="4633" max="4633" width="14.5703125" style="17" customWidth="1"/>
    <col min="4634" max="4634" width="13.85546875" style="17" bestFit="1" customWidth="1"/>
    <col min="4635" max="4635" width="14.5703125" style="17" customWidth="1"/>
    <col min="4636" max="4872" width="9" style="17"/>
    <col min="4873" max="4873" width="14.140625" style="17" customWidth="1"/>
    <col min="4874" max="4874" width="14.7109375" style="17" bestFit="1" customWidth="1"/>
    <col min="4875" max="4875" width="21.42578125" style="17" bestFit="1" customWidth="1"/>
    <col min="4876" max="4876" width="14.7109375" style="17" bestFit="1" customWidth="1"/>
    <col min="4877" max="4877" width="21.42578125" style="17" bestFit="1" customWidth="1"/>
    <col min="4878" max="4878" width="14.7109375" style="17" bestFit="1" customWidth="1"/>
    <col min="4879" max="4879" width="21.42578125" style="17" bestFit="1" customWidth="1"/>
    <col min="4880" max="4880" width="14.7109375" style="17" bestFit="1" customWidth="1"/>
    <col min="4881" max="4881" width="21.42578125" style="17" bestFit="1" customWidth="1"/>
    <col min="4882" max="4882" width="14.7109375" style="17" bestFit="1" customWidth="1"/>
    <col min="4883" max="4883" width="21.42578125" style="17" bestFit="1" customWidth="1"/>
    <col min="4884" max="4884" width="16.5703125" style="17" bestFit="1" customWidth="1"/>
    <col min="4885" max="4885" width="14.140625" style="17" bestFit="1" customWidth="1"/>
    <col min="4886" max="4886" width="16.5703125" style="17" bestFit="1" customWidth="1"/>
    <col min="4887" max="4887" width="14.140625" style="17" bestFit="1" customWidth="1"/>
    <col min="4888" max="4888" width="14.42578125" style="17" bestFit="1" customWidth="1"/>
    <col min="4889" max="4889" width="14.5703125" style="17" customWidth="1"/>
    <col min="4890" max="4890" width="13.85546875" style="17" bestFit="1" customWidth="1"/>
    <col min="4891" max="4891" width="14.5703125" style="17" customWidth="1"/>
    <col min="4892" max="5128" width="9" style="17"/>
    <col min="5129" max="5129" width="14.140625" style="17" customWidth="1"/>
    <col min="5130" max="5130" width="14.7109375" style="17" bestFit="1" customWidth="1"/>
    <col min="5131" max="5131" width="21.42578125" style="17" bestFit="1" customWidth="1"/>
    <col min="5132" max="5132" width="14.7109375" style="17" bestFit="1" customWidth="1"/>
    <col min="5133" max="5133" width="21.42578125" style="17" bestFit="1" customWidth="1"/>
    <col min="5134" max="5134" width="14.7109375" style="17" bestFit="1" customWidth="1"/>
    <col min="5135" max="5135" width="21.42578125" style="17" bestFit="1" customWidth="1"/>
    <col min="5136" max="5136" width="14.7109375" style="17" bestFit="1" customWidth="1"/>
    <col min="5137" max="5137" width="21.42578125" style="17" bestFit="1" customWidth="1"/>
    <col min="5138" max="5138" width="14.7109375" style="17" bestFit="1" customWidth="1"/>
    <col min="5139" max="5139" width="21.42578125" style="17" bestFit="1" customWidth="1"/>
    <col min="5140" max="5140" width="16.5703125" style="17" bestFit="1" customWidth="1"/>
    <col min="5141" max="5141" width="14.140625" style="17" bestFit="1" customWidth="1"/>
    <col min="5142" max="5142" width="16.5703125" style="17" bestFit="1" customWidth="1"/>
    <col min="5143" max="5143" width="14.140625" style="17" bestFit="1" customWidth="1"/>
    <col min="5144" max="5144" width="14.42578125" style="17" bestFit="1" customWidth="1"/>
    <col min="5145" max="5145" width="14.5703125" style="17" customWidth="1"/>
    <col min="5146" max="5146" width="13.85546875" style="17" bestFit="1" customWidth="1"/>
    <col min="5147" max="5147" width="14.5703125" style="17" customWidth="1"/>
    <col min="5148" max="5384" width="9" style="17"/>
    <col min="5385" max="5385" width="14.140625" style="17" customWidth="1"/>
    <col min="5386" max="5386" width="14.7109375" style="17" bestFit="1" customWidth="1"/>
    <col min="5387" max="5387" width="21.42578125" style="17" bestFit="1" customWidth="1"/>
    <col min="5388" max="5388" width="14.7109375" style="17" bestFit="1" customWidth="1"/>
    <col min="5389" max="5389" width="21.42578125" style="17" bestFit="1" customWidth="1"/>
    <col min="5390" max="5390" width="14.7109375" style="17" bestFit="1" customWidth="1"/>
    <col min="5391" max="5391" width="21.42578125" style="17" bestFit="1" customWidth="1"/>
    <col min="5392" max="5392" width="14.7109375" style="17" bestFit="1" customWidth="1"/>
    <col min="5393" max="5393" width="21.42578125" style="17" bestFit="1" customWidth="1"/>
    <col min="5394" max="5394" width="14.7109375" style="17" bestFit="1" customWidth="1"/>
    <col min="5395" max="5395" width="21.42578125" style="17" bestFit="1" customWidth="1"/>
    <col min="5396" max="5396" width="16.5703125" style="17" bestFit="1" customWidth="1"/>
    <col min="5397" max="5397" width="14.140625" style="17" bestFit="1" customWidth="1"/>
    <col min="5398" max="5398" width="16.5703125" style="17" bestFit="1" customWidth="1"/>
    <col min="5399" max="5399" width="14.140625" style="17" bestFit="1" customWidth="1"/>
    <col min="5400" max="5400" width="14.42578125" style="17" bestFit="1" customWidth="1"/>
    <col min="5401" max="5401" width="14.5703125" style="17" customWidth="1"/>
    <col min="5402" max="5402" width="13.85546875" style="17" bestFit="1" customWidth="1"/>
    <col min="5403" max="5403" width="14.5703125" style="17" customWidth="1"/>
    <col min="5404" max="5640" width="9" style="17"/>
    <col min="5641" max="5641" width="14.140625" style="17" customWidth="1"/>
    <col min="5642" max="5642" width="14.7109375" style="17" bestFit="1" customWidth="1"/>
    <col min="5643" max="5643" width="21.42578125" style="17" bestFit="1" customWidth="1"/>
    <col min="5644" max="5644" width="14.7109375" style="17" bestFit="1" customWidth="1"/>
    <col min="5645" max="5645" width="21.42578125" style="17" bestFit="1" customWidth="1"/>
    <col min="5646" max="5646" width="14.7109375" style="17" bestFit="1" customWidth="1"/>
    <col min="5647" max="5647" width="21.42578125" style="17" bestFit="1" customWidth="1"/>
    <col min="5648" max="5648" width="14.7109375" style="17" bestFit="1" customWidth="1"/>
    <col min="5649" max="5649" width="21.42578125" style="17" bestFit="1" customWidth="1"/>
    <col min="5650" max="5650" width="14.7109375" style="17" bestFit="1" customWidth="1"/>
    <col min="5651" max="5651" width="21.42578125" style="17" bestFit="1" customWidth="1"/>
    <col min="5652" max="5652" width="16.5703125" style="17" bestFit="1" customWidth="1"/>
    <col min="5653" max="5653" width="14.140625" style="17" bestFit="1" customWidth="1"/>
    <col min="5654" max="5654" width="16.5703125" style="17" bestFit="1" customWidth="1"/>
    <col min="5655" max="5655" width="14.140625" style="17" bestFit="1" customWidth="1"/>
    <col min="5656" max="5656" width="14.42578125" style="17" bestFit="1" customWidth="1"/>
    <col min="5657" max="5657" width="14.5703125" style="17" customWidth="1"/>
    <col min="5658" max="5658" width="13.85546875" style="17" bestFit="1" customWidth="1"/>
    <col min="5659" max="5659" width="14.5703125" style="17" customWidth="1"/>
    <col min="5660" max="5896" width="9" style="17"/>
    <col min="5897" max="5897" width="14.140625" style="17" customWidth="1"/>
    <col min="5898" max="5898" width="14.7109375" style="17" bestFit="1" customWidth="1"/>
    <col min="5899" max="5899" width="21.42578125" style="17" bestFit="1" customWidth="1"/>
    <col min="5900" max="5900" width="14.7109375" style="17" bestFit="1" customWidth="1"/>
    <col min="5901" max="5901" width="21.42578125" style="17" bestFit="1" customWidth="1"/>
    <col min="5902" max="5902" width="14.7109375" style="17" bestFit="1" customWidth="1"/>
    <col min="5903" max="5903" width="21.42578125" style="17" bestFit="1" customWidth="1"/>
    <col min="5904" max="5904" width="14.7109375" style="17" bestFit="1" customWidth="1"/>
    <col min="5905" max="5905" width="21.42578125" style="17" bestFit="1" customWidth="1"/>
    <col min="5906" max="5906" width="14.7109375" style="17" bestFit="1" customWidth="1"/>
    <col min="5907" max="5907" width="21.42578125" style="17" bestFit="1" customWidth="1"/>
    <col min="5908" max="5908" width="16.5703125" style="17" bestFit="1" customWidth="1"/>
    <col min="5909" max="5909" width="14.140625" style="17" bestFit="1" customWidth="1"/>
    <col min="5910" max="5910" width="16.5703125" style="17" bestFit="1" customWidth="1"/>
    <col min="5911" max="5911" width="14.140625" style="17" bestFit="1" customWidth="1"/>
    <col min="5912" max="5912" width="14.42578125" style="17" bestFit="1" customWidth="1"/>
    <col min="5913" max="5913" width="14.5703125" style="17" customWidth="1"/>
    <col min="5914" max="5914" width="13.85546875" style="17" bestFit="1" customWidth="1"/>
    <col min="5915" max="5915" width="14.5703125" style="17" customWidth="1"/>
    <col min="5916" max="6152" width="9" style="17"/>
    <col min="6153" max="6153" width="14.140625" style="17" customWidth="1"/>
    <col min="6154" max="6154" width="14.7109375" style="17" bestFit="1" customWidth="1"/>
    <col min="6155" max="6155" width="21.42578125" style="17" bestFit="1" customWidth="1"/>
    <col min="6156" max="6156" width="14.7109375" style="17" bestFit="1" customWidth="1"/>
    <col min="6157" max="6157" width="21.42578125" style="17" bestFit="1" customWidth="1"/>
    <col min="6158" max="6158" width="14.7109375" style="17" bestFit="1" customWidth="1"/>
    <col min="6159" max="6159" width="21.42578125" style="17" bestFit="1" customWidth="1"/>
    <col min="6160" max="6160" width="14.7109375" style="17" bestFit="1" customWidth="1"/>
    <col min="6161" max="6161" width="21.42578125" style="17" bestFit="1" customWidth="1"/>
    <col min="6162" max="6162" width="14.7109375" style="17" bestFit="1" customWidth="1"/>
    <col min="6163" max="6163" width="21.42578125" style="17" bestFit="1" customWidth="1"/>
    <col min="6164" max="6164" width="16.5703125" style="17" bestFit="1" customWidth="1"/>
    <col min="6165" max="6165" width="14.140625" style="17" bestFit="1" customWidth="1"/>
    <col min="6166" max="6166" width="16.5703125" style="17" bestFit="1" customWidth="1"/>
    <col min="6167" max="6167" width="14.140625" style="17" bestFit="1" customWidth="1"/>
    <col min="6168" max="6168" width="14.42578125" style="17" bestFit="1" customWidth="1"/>
    <col min="6169" max="6169" width="14.5703125" style="17" customWidth="1"/>
    <col min="6170" max="6170" width="13.85546875" style="17" bestFit="1" customWidth="1"/>
    <col min="6171" max="6171" width="14.5703125" style="17" customWidth="1"/>
    <col min="6172" max="6408" width="9" style="17"/>
    <col min="6409" max="6409" width="14.140625" style="17" customWidth="1"/>
    <col min="6410" max="6410" width="14.7109375" style="17" bestFit="1" customWidth="1"/>
    <col min="6411" max="6411" width="21.42578125" style="17" bestFit="1" customWidth="1"/>
    <col min="6412" max="6412" width="14.7109375" style="17" bestFit="1" customWidth="1"/>
    <col min="6413" max="6413" width="21.42578125" style="17" bestFit="1" customWidth="1"/>
    <col min="6414" max="6414" width="14.7109375" style="17" bestFit="1" customWidth="1"/>
    <col min="6415" max="6415" width="21.42578125" style="17" bestFit="1" customWidth="1"/>
    <col min="6416" max="6416" width="14.7109375" style="17" bestFit="1" customWidth="1"/>
    <col min="6417" max="6417" width="21.42578125" style="17" bestFit="1" customWidth="1"/>
    <col min="6418" max="6418" width="14.7109375" style="17" bestFit="1" customWidth="1"/>
    <col min="6419" max="6419" width="21.42578125" style="17" bestFit="1" customWidth="1"/>
    <col min="6420" max="6420" width="16.5703125" style="17" bestFit="1" customWidth="1"/>
    <col min="6421" max="6421" width="14.140625" style="17" bestFit="1" customWidth="1"/>
    <col min="6422" max="6422" width="16.5703125" style="17" bestFit="1" customWidth="1"/>
    <col min="6423" max="6423" width="14.140625" style="17" bestFit="1" customWidth="1"/>
    <col min="6424" max="6424" width="14.42578125" style="17" bestFit="1" customWidth="1"/>
    <col min="6425" max="6425" width="14.5703125" style="17" customWidth="1"/>
    <col min="6426" max="6426" width="13.85546875" style="17" bestFit="1" customWidth="1"/>
    <col min="6427" max="6427" width="14.5703125" style="17" customWidth="1"/>
    <col min="6428" max="6664" width="9" style="17"/>
    <col min="6665" max="6665" width="14.140625" style="17" customWidth="1"/>
    <col min="6666" max="6666" width="14.7109375" style="17" bestFit="1" customWidth="1"/>
    <col min="6667" max="6667" width="21.42578125" style="17" bestFit="1" customWidth="1"/>
    <col min="6668" max="6668" width="14.7109375" style="17" bestFit="1" customWidth="1"/>
    <col min="6669" max="6669" width="21.42578125" style="17" bestFit="1" customWidth="1"/>
    <col min="6670" max="6670" width="14.7109375" style="17" bestFit="1" customWidth="1"/>
    <col min="6671" max="6671" width="21.42578125" style="17" bestFit="1" customWidth="1"/>
    <col min="6672" max="6672" width="14.7109375" style="17" bestFit="1" customWidth="1"/>
    <col min="6673" max="6673" width="21.42578125" style="17" bestFit="1" customWidth="1"/>
    <col min="6674" max="6674" width="14.7109375" style="17" bestFit="1" customWidth="1"/>
    <col min="6675" max="6675" width="21.42578125" style="17" bestFit="1" customWidth="1"/>
    <col min="6676" max="6676" width="16.5703125" style="17" bestFit="1" customWidth="1"/>
    <col min="6677" max="6677" width="14.140625" style="17" bestFit="1" customWidth="1"/>
    <col min="6678" max="6678" width="16.5703125" style="17" bestFit="1" customWidth="1"/>
    <col min="6679" max="6679" width="14.140625" style="17" bestFit="1" customWidth="1"/>
    <col min="6680" max="6680" width="14.42578125" style="17" bestFit="1" customWidth="1"/>
    <col min="6681" max="6681" width="14.5703125" style="17" customWidth="1"/>
    <col min="6682" max="6682" width="13.85546875" style="17" bestFit="1" customWidth="1"/>
    <col min="6683" max="6683" width="14.5703125" style="17" customWidth="1"/>
    <col min="6684" max="6920" width="9" style="17"/>
    <col min="6921" max="6921" width="14.140625" style="17" customWidth="1"/>
    <col min="6922" max="6922" width="14.7109375" style="17" bestFit="1" customWidth="1"/>
    <col min="6923" max="6923" width="21.42578125" style="17" bestFit="1" customWidth="1"/>
    <col min="6924" max="6924" width="14.7109375" style="17" bestFit="1" customWidth="1"/>
    <col min="6925" max="6925" width="21.42578125" style="17" bestFit="1" customWidth="1"/>
    <col min="6926" max="6926" width="14.7109375" style="17" bestFit="1" customWidth="1"/>
    <col min="6927" max="6927" width="21.42578125" style="17" bestFit="1" customWidth="1"/>
    <col min="6928" max="6928" width="14.7109375" style="17" bestFit="1" customWidth="1"/>
    <col min="6929" max="6929" width="21.42578125" style="17" bestFit="1" customWidth="1"/>
    <col min="6930" max="6930" width="14.7109375" style="17" bestFit="1" customWidth="1"/>
    <col min="6931" max="6931" width="21.42578125" style="17" bestFit="1" customWidth="1"/>
    <col min="6932" max="6932" width="16.5703125" style="17" bestFit="1" customWidth="1"/>
    <col min="6933" max="6933" width="14.140625" style="17" bestFit="1" customWidth="1"/>
    <col min="6934" max="6934" width="16.5703125" style="17" bestFit="1" customWidth="1"/>
    <col min="6935" max="6935" width="14.140625" style="17" bestFit="1" customWidth="1"/>
    <col min="6936" max="6936" width="14.42578125" style="17" bestFit="1" customWidth="1"/>
    <col min="6937" max="6937" width="14.5703125" style="17" customWidth="1"/>
    <col min="6938" max="6938" width="13.85546875" style="17" bestFit="1" customWidth="1"/>
    <col min="6939" max="6939" width="14.5703125" style="17" customWidth="1"/>
    <col min="6940" max="7176" width="9" style="17"/>
    <col min="7177" max="7177" width="14.140625" style="17" customWidth="1"/>
    <col min="7178" max="7178" width="14.7109375" style="17" bestFit="1" customWidth="1"/>
    <col min="7179" max="7179" width="21.42578125" style="17" bestFit="1" customWidth="1"/>
    <col min="7180" max="7180" width="14.7109375" style="17" bestFit="1" customWidth="1"/>
    <col min="7181" max="7181" width="21.42578125" style="17" bestFit="1" customWidth="1"/>
    <col min="7182" max="7182" width="14.7109375" style="17" bestFit="1" customWidth="1"/>
    <col min="7183" max="7183" width="21.42578125" style="17" bestFit="1" customWidth="1"/>
    <col min="7184" max="7184" width="14.7109375" style="17" bestFit="1" customWidth="1"/>
    <col min="7185" max="7185" width="21.42578125" style="17" bestFit="1" customWidth="1"/>
    <col min="7186" max="7186" width="14.7109375" style="17" bestFit="1" customWidth="1"/>
    <col min="7187" max="7187" width="21.42578125" style="17" bestFit="1" customWidth="1"/>
    <col min="7188" max="7188" width="16.5703125" style="17" bestFit="1" customWidth="1"/>
    <col min="7189" max="7189" width="14.140625" style="17" bestFit="1" customWidth="1"/>
    <col min="7190" max="7190" width="16.5703125" style="17" bestFit="1" customWidth="1"/>
    <col min="7191" max="7191" width="14.140625" style="17" bestFit="1" customWidth="1"/>
    <col min="7192" max="7192" width="14.42578125" style="17" bestFit="1" customWidth="1"/>
    <col min="7193" max="7193" width="14.5703125" style="17" customWidth="1"/>
    <col min="7194" max="7194" width="13.85546875" style="17" bestFit="1" customWidth="1"/>
    <col min="7195" max="7195" width="14.5703125" style="17" customWidth="1"/>
    <col min="7196" max="7432" width="9" style="17"/>
    <col min="7433" max="7433" width="14.140625" style="17" customWidth="1"/>
    <col min="7434" max="7434" width="14.7109375" style="17" bestFit="1" customWidth="1"/>
    <col min="7435" max="7435" width="21.42578125" style="17" bestFit="1" customWidth="1"/>
    <col min="7436" max="7436" width="14.7109375" style="17" bestFit="1" customWidth="1"/>
    <col min="7437" max="7437" width="21.42578125" style="17" bestFit="1" customWidth="1"/>
    <col min="7438" max="7438" width="14.7109375" style="17" bestFit="1" customWidth="1"/>
    <col min="7439" max="7439" width="21.42578125" style="17" bestFit="1" customWidth="1"/>
    <col min="7440" max="7440" width="14.7109375" style="17" bestFit="1" customWidth="1"/>
    <col min="7441" max="7441" width="21.42578125" style="17" bestFit="1" customWidth="1"/>
    <col min="7442" max="7442" width="14.7109375" style="17" bestFit="1" customWidth="1"/>
    <col min="7443" max="7443" width="21.42578125" style="17" bestFit="1" customWidth="1"/>
    <col min="7444" max="7444" width="16.5703125" style="17" bestFit="1" customWidth="1"/>
    <col min="7445" max="7445" width="14.140625" style="17" bestFit="1" customWidth="1"/>
    <col min="7446" max="7446" width="16.5703125" style="17" bestFit="1" customWidth="1"/>
    <col min="7447" max="7447" width="14.140625" style="17" bestFit="1" customWidth="1"/>
    <col min="7448" max="7448" width="14.42578125" style="17" bestFit="1" customWidth="1"/>
    <col min="7449" max="7449" width="14.5703125" style="17" customWidth="1"/>
    <col min="7450" max="7450" width="13.85546875" style="17" bestFit="1" customWidth="1"/>
    <col min="7451" max="7451" width="14.5703125" style="17" customWidth="1"/>
    <col min="7452" max="7688" width="9" style="17"/>
    <col min="7689" max="7689" width="14.140625" style="17" customWidth="1"/>
    <col min="7690" max="7690" width="14.7109375" style="17" bestFit="1" customWidth="1"/>
    <col min="7691" max="7691" width="21.42578125" style="17" bestFit="1" customWidth="1"/>
    <col min="7692" max="7692" width="14.7109375" style="17" bestFit="1" customWidth="1"/>
    <col min="7693" max="7693" width="21.42578125" style="17" bestFit="1" customWidth="1"/>
    <col min="7694" max="7694" width="14.7109375" style="17" bestFit="1" customWidth="1"/>
    <col min="7695" max="7695" width="21.42578125" style="17" bestFit="1" customWidth="1"/>
    <col min="7696" max="7696" width="14.7109375" style="17" bestFit="1" customWidth="1"/>
    <col min="7697" max="7697" width="21.42578125" style="17" bestFit="1" customWidth="1"/>
    <col min="7698" max="7698" width="14.7109375" style="17" bestFit="1" customWidth="1"/>
    <col min="7699" max="7699" width="21.42578125" style="17" bestFit="1" customWidth="1"/>
    <col min="7700" max="7700" width="16.5703125" style="17" bestFit="1" customWidth="1"/>
    <col min="7701" max="7701" width="14.140625" style="17" bestFit="1" customWidth="1"/>
    <col min="7702" max="7702" width="16.5703125" style="17" bestFit="1" customWidth="1"/>
    <col min="7703" max="7703" width="14.140625" style="17" bestFit="1" customWidth="1"/>
    <col min="7704" max="7704" width="14.42578125" style="17" bestFit="1" customWidth="1"/>
    <col min="7705" max="7705" width="14.5703125" style="17" customWidth="1"/>
    <col min="7706" max="7706" width="13.85546875" style="17" bestFit="1" customWidth="1"/>
    <col min="7707" max="7707" width="14.5703125" style="17" customWidth="1"/>
    <col min="7708" max="7944" width="9" style="17"/>
    <col min="7945" max="7945" width="14.140625" style="17" customWidth="1"/>
    <col min="7946" max="7946" width="14.7109375" style="17" bestFit="1" customWidth="1"/>
    <col min="7947" max="7947" width="21.42578125" style="17" bestFit="1" customWidth="1"/>
    <col min="7948" max="7948" width="14.7109375" style="17" bestFit="1" customWidth="1"/>
    <col min="7949" max="7949" width="21.42578125" style="17" bestFit="1" customWidth="1"/>
    <col min="7950" max="7950" width="14.7109375" style="17" bestFit="1" customWidth="1"/>
    <col min="7951" max="7951" width="21.42578125" style="17" bestFit="1" customWidth="1"/>
    <col min="7952" max="7952" width="14.7109375" style="17" bestFit="1" customWidth="1"/>
    <col min="7953" max="7953" width="21.42578125" style="17" bestFit="1" customWidth="1"/>
    <col min="7954" max="7954" width="14.7109375" style="17" bestFit="1" customWidth="1"/>
    <col min="7955" max="7955" width="21.42578125" style="17" bestFit="1" customWidth="1"/>
    <col min="7956" max="7956" width="16.5703125" style="17" bestFit="1" customWidth="1"/>
    <col min="7957" max="7957" width="14.140625" style="17" bestFit="1" customWidth="1"/>
    <col min="7958" max="7958" width="16.5703125" style="17" bestFit="1" customWidth="1"/>
    <col min="7959" max="7959" width="14.140625" style="17" bestFit="1" customWidth="1"/>
    <col min="7960" max="7960" width="14.42578125" style="17" bestFit="1" customWidth="1"/>
    <col min="7961" max="7961" width="14.5703125" style="17" customWidth="1"/>
    <col min="7962" max="7962" width="13.85546875" style="17" bestFit="1" customWidth="1"/>
    <col min="7963" max="7963" width="14.5703125" style="17" customWidth="1"/>
    <col min="7964" max="8200" width="9" style="17"/>
    <col min="8201" max="8201" width="14.140625" style="17" customWidth="1"/>
    <col min="8202" max="8202" width="14.7109375" style="17" bestFit="1" customWidth="1"/>
    <col min="8203" max="8203" width="21.42578125" style="17" bestFit="1" customWidth="1"/>
    <col min="8204" max="8204" width="14.7109375" style="17" bestFit="1" customWidth="1"/>
    <col min="8205" max="8205" width="21.42578125" style="17" bestFit="1" customWidth="1"/>
    <col min="8206" max="8206" width="14.7109375" style="17" bestFit="1" customWidth="1"/>
    <col min="8207" max="8207" width="21.42578125" style="17" bestFit="1" customWidth="1"/>
    <col min="8208" max="8208" width="14.7109375" style="17" bestFit="1" customWidth="1"/>
    <col min="8209" max="8209" width="21.42578125" style="17" bestFit="1" customWidth="1"/>
    <col min="8210" max="8210" width="14.7109375" style="17" bestFit="1" customWidth="1"/>
    <col min="8211" max="8211" width="21.42578125" style="17" bestFit="1" customWidth="1"/>
    <col min="8212" max="8212" width="16.5703125" style="17" bestFit="1" customWidth="1"/>
    <col min="8213" max="8213" width="14.140625" style="17" bestFit="1" customWidth="1"/>
    <col min="8214" max="8214" width="16.5703125" style="17" bestFit="1" customWidth="1"/>
    <col min="8215" max="8215" width="14.140625" style="17" bestFit="1" customWidth="1"/>
    <col min="8216" max="8216" width="14.42578125" style="17" bestFit="1" customWidth="1"/>
    <col min="8217" max="8217" width="14.5703125" style="17" customWidth="1"/>
    <col min="8218" max="8218" width="13.85546875" style="17" bestFit="1" customWidth="1"/>
    <col min="8219" max="8219" width="14.5703125" style="17" customWidth="1"/>
    <col min="8220" max="8456" width="9" style="17"/>
    <col min="8457" max="8457" width="14.140625" style="17" customWidth="1"/>
    <col min="8458" max="8458" width="14.7109375" style="17" bestFit="1" customWidth="1"/>
    <col min="8459" max="8459" width="21.42578125" style="17" bestFit="1" customWidth="1"/>
    <col min="8460" max="8460" width="14.7109375" style="17" bestFit="1" customWidth="1"/>
    <col min="8461" max="8461" width="21.42578125" style="17" bestFit="1" customWidth="1"/>
    <col min="8462" max="8462" width="14.7109375" style="17" bestFit="1" customWidth="1"/>
    <col min="8463" max="8463" width="21.42578125" style="17" bestFit="1" customWidth="1"/>
    <col min="8464" max="8464" width="14.7109375" style="17" bestFit="1" customWidth="1"/>
    <col min="8465" max="8465" width="21.42578125" style="17" bestFit="1" customWidth="1"/>
    <col min="8466" max="8466" width="14.7109375" style="17" bestFit="1" customWidth="1"/>
    <col min="8467" max="8467" width="21.42578125" style="17" bestFit="1" customWidth="1"/>
    <col min="8468" max="8468" width="16.5703125" style="17" bestFit="1" customWidth="1"/>
    <col min="8469" max="8469" width="14.140625" style="17" bestFit="1" customWidth="1"/>
    <col min="8470" max="8470" width="16.5703125" style="17" bestFit="1" customWidth="1"/>
    <col min="8471" max="8471" width="14.140625" style="17" bestFit="1" customWidth="1"/>
    <col min="8472" max="8472" width="14.42578125" style="17" bestFit="1" customWidth="1"/>
    <col min="8473" max="8473" width="14.5703125" style="17" customWidth="1"/>
    <col min="8474" max="8474" width="13.85546875" style="17" bestFit="1" customWidth="1"/>
    <col min="8475" max="8475" width="14.5703125" style="17" customWidth="1"/>
    <col min="8476" max="8712" width="9" style="17"/>
    <col min="8713" max="8713" width="14.140625" style="17" customWidth="1"/>
    <col min="8714" max="8714" width="14.7109375" style="17" bestFit="1" customWidth="1"/>
    <col min="8715" max="8715" width="21.42578125" style="17" bestFit="1" customWidth="1"/>
    <col min="8716" max="8716" width="14.7109375" style="17" bestFit="1" customWidth="1"/>
    <col min="8717" max="8717" width="21.42578125" style="17" bestFit="1" customWidth="1"/>
    <col min="8718" max="8718" width="14.7109375" style="17" bestFit="1" customWidth="1"/>
    <col min="8719" max="8719" width="21.42578125" style="17" bestFit="1" customWidth="1"/>
    <col min="8720" max="8720" width="14.7109375" style="17" bestFit="1" customWidth="1"/>
    <col min="8721" max="8721" width="21.42578125" style="17" bestFit="1" customWidth="1"/>
    <col min="8722" max="8722" width="14.7109375" style="17" bestFit="1" customWidth="1"/>
    <col min="8723" max="8723" width="21.42578125" style="17" bestFit="1" customWidth="1"/>
    <col min="8724" max="8724" width="16.5703125" style="17" bestFit="1" customWidth="1"/>
    <col min="8725" max="8725" width="14.140625" style="17" bestFit="1" customWidth="1"/>
    <col min="8726" max="8726" width="16.5703125" style="17" bestFit="1" customWidth="1"/>
    <col min="8727" max="8727" width="14.140625" style="17" bestFit="1" customWidth="1"/>
    <col min="8728" max="8728" width="14.42578125" style="17" bestFit="1" customWidth="1"/>
    <col min="8729" max="8729" width="14.5703125" style="17" customWidth="1"/>
    <col min="8730" max="8730" width="13.85546875" style="17" bestFit="1" customWidth="1"/>
    <col min="8731" max="8731" width="14.5703125" style="17" customWidth="1"/>
    <col min="8732" max="8968" width="9" style="17"/>
    <col min="8969" max="8969" width="14.140625" style="17" customWidth="1"/>
    <col min="8970" max="8970" width="14.7109375" style="17" bestFit="1" customWidth="1"/>
    <col min="8971" max="8971" width="21.42578125" style="17" bestFit="1" customWidth="1"/>
    <col min="8972" max="8972" width="14.7109375" style="17" bestFit="1" customWidth="1"/>
    <col min="8973" max="8973" width="21.42578125" style="17" bestFit="1" customWidth="1"/>
    <col min="8974" max="8974" width="14.7109375" style="17" bestFit="1" customWidth="1"/>
    <col min="8975" max="8975" width="21.42578125" style="17" bestFit="1" customWidth="1"/>
    <col min="8976" max="8976" width="14.7109375" style="17" bestFit="1" customWidth="1"/>
    <col min="8977" max="8977" width="21.42578125" style="17" bestFit="1" customWidth="1"/>
    <col min="8978" max="8978" width="14.7109375" style="17" bestFit="1" customWidth="1"/>
    <col min="8979" max="8979" width="21.42578125" style="17" bestFit="1" customWidth="1"/>
    <col min="8980" max="8980" width="16.5703125" style="17" bestFit="1" customWidth="1"/>
    <col min="8981" max="8981" width="14.140625" style="17" bestFit="1" customWidth="1"/>
    <col min="8982" max="8982" width="16.5703125" style="17" bestFit="1" customWidth="1"/>
    <col min="8983" max="8983" width="14.140625" style="17" bestFit="1" customWidth="1"/>
    <col min="8984" max="8984" width="14.42578125" style="17" bestFit="1" customWidth="1"/>
    <col min="8985" max="8985" width="14.5703125" style="17" customWidth="1"/>
    <col min="8986" max="8986" width="13.85546875" style="17" bestFit="1" customWidth="1"/>
    <col min="8987" max="8987" width="14.5703125" style="17" customWidth="1"/>
    <col min="8988" max="9224" width="9" style="17"/>
    <col min="9225" max="9225" width="14.140625" style="17" customWidth="1"/>
    <col min="9226" max="9226" width="14.7109375" style="17" bestFit="1" customWidth="1"/>
    <col min="9227" max="9227" width="21.42578125" style="17" bestFit="1" customWidth="1"/>
    <col min="9228" max="9228" width="14.7109375" style="17" bestFit="1" customWidth="1"/>
    <col min="9229" max="9229" width="21.42578125" style="17" bestFit="1" customWidth="1"/>
    <col min="9230" max="9230" width="14.7109375" style="17" bestFit="1" customWidth="1"/>
    <col min="9231" max="9231" width="21.42578125" style="17" bestFit="1" customWidth="1"/>
    <col min="9232" max="9232" width="14.7109375" style="17" bestFit="1" customWidth="1"/>
    <col min="9233" max="9233" width="21.42578125" style="17" bestFit="1" customWidth="1"/>
    <col min="9234" max="9234" width="14.7109375" style="17" bestFit="1" customWidth="1"/>
    <col min="9235" max="9235" width="21.42578125" style="17" bestFit="1" customWidth="1"/>
    <col min="9236" max="9236" width="16.5703125" style="17" bestFit="1" customWidth="1"/>
    <col min="9237" max="9237" width="14.140625" style="17" bestFit="1" customWidth="1"/>
    <col min="9238" max="9238" width="16.5703125" style="17" bestFit="1" customWidth="1"/>
    <col min="9239" max="9239" width="14.140625" style="17" bestFit="1" customWidth="1"/>
    <col min="9240" max="9240" width="14.42578125" style="17" bestFit="1" customWidth="1"/>
    <col min="9241" max="9241" width="14.5703125" style="17" customWidth="1"/>
    <col min="9242" max="9242" width="13.85546875" style="17" bestFit="1" customWidth="1"/>
    <col min="9243" max="9243" width="14.5703125" style="17" customWidth="1"/>
    <col min="9244" max="9480" width="9" style="17"/>
    <col min="9481" max="9481" width="14.140625" style="17" customWidth="1"/>
    <col min="9482" max="9482" width="14.7109375" style="17" bestFit="1" customWidth="1"/>
    <col min="9483" max="9483" width="21.42578125" style="17" bestFit="1" customWidth="1"/>
    <col min="9484" max="9484" width="14.7109375" style="17" bestFit="1" customWidth="1"/>
    <col min="9485" max="9485" width="21.42578125" style="17" bestFit="1" customWidth="1"/>
    <col min="9486" max="9486" width="14.7109375" style="17" bestFit="1" customWidth="1"/>
    <col min="9487" max="9487" width="21.42578125" style="17" bestFit="1" customWidth="1"/>
    <col min="9488" max="9488" width="14.7109375" style="17" bestFit="1" customWidth="1"/>
    <col min="9489" max="9489" width="21.42578125" style="17" bestFit="1" customWidth="1"/>
    <col min="9490" max="9490" width="14.7109375" style="17" bestFit="1" customWidth="1"/>
    <col min="9491" max="9491" width="21.42578125" style="17" bestFit="1" customWidth="1"/>
    <col min="9492" max="9492" width="16.5703125" style="17" bestFit="1" customWidth="1"/>
    <col min="9493" max="9493" width="14.140625" style="17" bestFit="1" customWidth="1"/>
    <col min="9494" max="9494" width="16.5703125" style="17" bestFit="1" customWidth="1"/>
    <col min="9495" max="9495" width="14.140625" style="17" bestFit="1" customWidth="1"/>
    <col min="9496" max="9496" width="14.42578125" style="17" bestFit="1" customWidth="1"/>
    <col min="9497" max="9497" width="14.5703125" style="17" customWidth="1"/>
    <col min="9498" max="9498" width="13.85546875" style="17" bestFit="1" customWidth="1"/>
    <col min="9499" max="9499" width="14.5703125" style="17" customWidth="1"/>
    <col min="9500" max="9736" width="9" style="17"/>
    <col min="9737" max="9737" width="14.140625" style="17" customWidth="1"/>
    <col min="9738" max="9738" width="14.7109375" style="17" bestFit="1" customWidth="1"/>
    <col min="9739" max="9739" width="21.42578125" style="17" bestFit="1" customWidth="1"/>
    <col min="9740" max="9740" width="14.7109375" style="17" bestFit="1" customWidth="1"/>
    <col min="9741" max="9741" width="21.42578125" style="17" bestFit="1" customWidth="1"/>
    <col min="9742" max="9742" width="14.7109375" style="17" bestFit="1" customWidth="1"/>
    <col min="9743" max="9743" width="21.42578125" style="17" bestFit="1" customWidth="1"/>
    <col min="9744" max="9744" width="14.7109375" style="17" bestFit="1" customWidth="1"/>
    <col min="9745" max="9745" width="21.42578125" style="17" bestFit="1" customWidth="1"/>
    <col min="9746" max="9746" width="14.7109375" style="17" bestFit="1" customWidth="1"/>
    <col min="9747" max="9747" width="21.42578125" style="17" bestFit="1" customWidth="1"/>
    <col min="9748" max="9748" width="16.5703125" style="17" bestFit="1" customWidth="1"/>
    <col min="9749" max="9749" width="14.140625" style="17" bestFit="1" customWidth="1"/>
    <col min="9750" max="9750" width="16.5703125" style="17" bestFit="1" customWidth="1"/>
    <col min="9751" max="9751" width="14.140625" style="17" bestFit="1" customWidth="1"/>
    <col min="9752" max="9752" width="14.42578125" style="17" bestFit="1" customWidth="1"/>
    <col min="9753" max="9753" width="14.5703125" style="17" customWidth="1"/>
    <col min="9754" max="9754" width="13.85546875" style="17" bestFit="1" customWidth="1"/>
    <col min="9755" max="9755" width="14.5703125" style="17" customWidth="1"/>
    <col min="9756" max="9992" width="9" style="17"/>
    <col min="9993" max="9993" width="14.140625" style="17" customWidth="1"/>
    <col min="9994" max="9994" width="14.7109375" style="17" bestFit="1" customWidth="1"/>
    <col min="9995" max="9995" width="21.42578125" style="17" bestFit="1" customWidth="1"/>
    <col min="9996" max="9996" width="14.7109375" style="17" bestFit="1" customWidth="1"/>
    <col min="9997" max="9997" width="21.42578125" style="17" bestFit="1" customWidth="1"/>
    <col min="9998" max="9998" width="14.7109375" style="17" bestFit="1" customWidth="1"/>
    <col min="9999" max="9999" width="21.42578125" style="17" bestFit="1" customWidth="1"/>
    <col min="10000" max="10000" width="14.7109375" style="17" bestFit="1" customWidth="1"/>
    <col min="10001" max="10001" width="21.42578125" style="17" bestFit="1" customWidth="1"/>
    <col min="10002" max="10002" width="14.7109375" style="17" bestFit="1" customWidth="1"/>
    <col min="10003" max="10003" width="21.42578125" style="17" bestFit="1" customWidth="1"/>
    <col min="10004" max="10004" width="16.5703125" style="17" bestFit="1" customWidth="1"/>
    <col min="10005" max="10005" width="14.140625" style="17" bestFit="1" customWidth="1"/>
    <col min="10006" max="10006" width="16.5703125" style="17" bestFit="1" customWidth="1"/>
    <col min="10007" max="10007" width="14.140625" style="17" bestFit="1" customWidth="1"/>
    <col min="10008" max="10008" width="14.42578125" style="17" bestFit="1" customWidth="1"/>
    <col min="10009" max="10009" width="14.5703125" style="17" customWidth="1"/>
    <col min="10010" max="10010" width="13.85546875" style="17" bestFit="1" customWidth="1"/>
    <col min="10011" max="10011" width="14.5703125" style="17" customWidth="1"/>
    <col min="10012" max="10248" width="9" style="17"/>
    <col min="10249" max="10249" width="14.140625" style="17" customWidth="1"/>
    <col min="10250" max="10250" width="14.7109375" style="17" bestFit="1" customWidth="1"/>
    <col min="10251" max="10251" width="21.42578125" style="17" bestFit="1" customWidth="1"/>
    <col min="10252" max="10252" width="14.7109375" style="17" bestFit="1" customWidth="1"/>
    <col min="10253" max="10253" width="21.42578125" style="17" bestFit="1" customWidth="1"/>
    <col min="10254" max="10254" width="14.7109375" style="17" bestFit="1" customWidth="1"/>
    <col min="10255" max="10255" width="21.42578125" style="17" bestFit="1" customWidth="1"/>
    <col min="10256" max="10256" width="14.7109375" style="17" bestFit="1" customWidth="1"/>
    <col min="10257" max="10257" width="21.42578125" style="17" bestFit="1" customWidth="1"/>
    <col min="10258" max="10258" width="14.7109375" style="17" bestFit="1" customWidth="1"/>
    <col min="10259" max="10259" width="21.42578125" style="17" bestFit="1" customWidth="1"/>
    <col min="10260" max="10260" width="16.5703125" style="17" bestFit="1" customWidth="1"/>
    <col min="10261" max="10261" width="14.140625" style="17" bestFit="1" customWidth="1"/>
    <col min="10262" max="10262" width="16.5703125" style="17" bestFit="1" customWidth="1"/>
    <col min="10263" max="10263" width="14.140625" style="17" bestFit="1" customWidth="1"/>
    <col min="10264" max="10264" width="14.42578125" style="17" bestFit="1" customWidth="1"/>
    <col min="10265" max="10265" width="14.5703125" style="17" customWidth="1"/>
    <col min="10266" max="10266" width="13.85546875" style="17" bestFit="1" customWidth="1"/>
    <col min="10267" max="10267" width="14.5703125" style="17" customWidth="1"/>
    <col min="10268" max="10504" width="9" style="17"/>
    <col min="10505" max="10505" width="14.140625" style="17" customWidth="1"/>
    <col min="10506" max="10506" width="14.7109375" style="17" bestFit="1" customWidth="1"/>
    <col min="10507" max="10507" width="21.42578125" style="17" bestFit="1" customWidth="1"/>
    <col min="10508" max="10508" width="14.7109375" style="17" bestFit="1" customWidth="1"/>
    <col min="10509" max="10509" width="21.42578125" style="17" bestFit="1" customWidth="1"/>
    <col min="10510" max="10510" width="14.7109375" style="17" bestFit="1" customWidth="1"/>
    <col min="10511" max="10511" width="21.42578125" style="17" bestFit="1" customWidth="1"/>
    <col min="10512" max="10512" width="14.7109375" style="17" bestFit="1" customWidth="1"/>
    <col min="10513" max="10513" width="21.42578125" style="17" bestFit="1" customWidth="1"/>
    <col min="10514" max="10514" width="14.7109375" style="17" bestFit="1" customWidth="1"/>
    <col min="10515" max="10515" width="21.42578125" style="17" bestFit="1" customWidth="1"/>
    <col min="10516" max="10516" width="16.5703125" style="17" bestFit="1" customWidth="1"/>
    <col min="10517" max="10517" width="14.140625" style="17" bestFit="1" customWidth="1"/>
    <col min="10518" max="10518" width="16.5703125" style="17" bestFit="1" customWidth="1"/>
    <col min="10519" max="10519" width="14.140625" style="17" bestFit="1" customWidth="1"/>
    <col min="10520" max="10520" width="14.42578125" style="17" bestFit="1" customWidth="1"/>
    <col min="10521" max="10521" width="14.5703125" style="17" customWidth="1"/>
    <col min="10522" max="10522" width="13.85546875" style="17" bestFit="1" customWidth="1"/>
    <col min="10523" max="10523" width="14.5703125" style="17" customWidth="1"/>
    <col min="10524" max="10760" width="9" style="17"/>
    <col min="10761" max="10761" width="14.140625" style="17" customWidth="1"/>
    <col min="10762" max="10762" width="14.7109375" style="17" bestFit="1" customWidth="1"/>
    <col min="10763" max="10763" width="21.42578125" style="17" bestFit="1" customWidth="1"/>
    <col min="10764" max="10764" width="14.7109375" style="17" bestFit="1" customWidth="1"/>
    <col min="10765" max="10765" width="21.42578125" style="17" bestFit="1" customWidth="1"/>
    <col min="10766" max="10766" width="14.7109375" style="17" bestFit="1" customWidth="1"/>
    <col min="10767" max="10767" width="21.42578125" style="17" bestFit="1" customWidth="1"/>
    <col min="10768" max="10768" width="14.7109375" style="17" bestFit="1" customWidth="1"/>
    <col min="10769" max="10769" width="21.42578125" style="17" bestFit="1" customWidth="1"/>
    <col min="10770" max="10770" width="14.7109375" style="17" bestFit="1" customWidth="1"/>
    <col min="10771" max="10771" width="21.42578125" style="17" bestFit="1" customWidth="1"/>
    <col min="10772" max="10772" width="16.5703125" style="17" bestFit="1" customWidth="1"/>
    <col min="10773" max="10773" width="14.140625" style="17" bestFit="1" customWidth="1"/>
    <col min="10774" max="10774" width="16.5703125" style="17" bestFit="1" customWidth="1"/>
    <col min="10775" max="10775" width="14.140625" style="17" bestFit="1" customWidth="1"/>
    <col min="10776" max="10776" width="14.42578125" style="17" bestFit="1" customWidth="1"/>
    <col min="10777" max="10777" width="14.5703125" style="17" customWidth="1"/>
    <col min="10778" max="10778" width="13.85546875" style="17" bestFit="1" customWidth="1"/>
    <col min="10779" max="10779" width="14.5703125" style="17" customWidth="1"/>
    <col min="10780" max="11016" width="9" style="17"/>
    <col min="11017" max="11017" width="14.140625" style="17" customWidth="1"/>
    <col min="11018" max="11018" width="14.7109375" style="17" bestFit="1" customWidth="1"/>
    <col min="11019" max="11019" width="21.42578125" style="17" bestFit="1" customWidth="1"/>
    <col min="11020" max="11020" width="14.7109375" style="17" bestFit="1" customWidth="1"/>
    <col min="11021" max="11021" width="21.42578125" style="17" bestFit="1" customWidth="1"/>
    <col min="11022" max="11022" width="14.7109375" style="17" bestFit="1" customWidth="1"/>
    <col min="11023" max="11023" width="21.42578125" style="17" bestFit="1" customWidth="1"/>
    <col min="11024" max="11024" width="14.7109375" style="17" bestFit="1" customWidth="1"/>
    <col min="11025" max="11025" width="21.42578125" style="17" bestFit="1" customWidth="1"/>
    <col min="11026" max="11026" width="14.7109375" style="17" bestFit="1" customWidth="1"/>
    <col min="11027" max="11027" width="21.42578125" style="17" bestFit="1" customWidth="1"/>
    <col min="11028" max="11028" width="16.5703125" style="17" bestFit="1" customWidth="1"/>
    <col min="11029" max="11029" width="14.140625" style="17" bestFit="1" customWidth="1"/>
    <col min="11030" max="11030" width="16.5703125" style="17" bestFit="1" customWidth="1"/>
    <col min="11031" max="11031" width="14.140625" style="17" bestFit="1" customWidth="1"/>
    <col min="11032" max="11032" width="14.42578125" style="17" bestFit="1" customWidth="1"/>
    <col min="11033" max="11033" width="14.5703125" style="17" customWidth="1"/>
    <col min="11034" max="11034" width="13.85546875" style="17" bestFit="1" customWidth="1"/>
    <col min="11035" max="11035" width="14.5703125" style="17" customWidth="1"/>
    <col min="11036" max="11272" width="9" style="17"/>
    <col min="11273" max="11273" width="14.140625" style="17" customWidth="1"/>
    <col min="11274" max="11274" width="14.7109375" style="17" bestFit="1" customWidth="1"/>
    <col min="11275" max="11275" width="21.42578125" style="17" bestFit="1" customWidth="1"/>
    <col min="11276" max="11276" width="14.7109375" style="17" bestFit="1" customWidth="1"/>
    <col min="11277" max="11277" width="21.42578125" style="17" bestFit="1" customWidth="1"/>
    <col min="11278" max="11278" width="14.7109375" style="17" bestFit="1" customWidth="1"/>
    <col min="11279" max="11279" width="21.42578125" style="17" bestFit="1" customWidth="1"/>
    <col min="11280" max="11280" width="14.7109375" style="17" bestFit="1" customWidth="1"/>
    <col min="11281" max="11281" width="21.42578125" style="17" bestFit="1" customWidth="1"/>
    <col min="11282" max="11282" width="14.7109375" style="17" bestFit="1" customWidth="1"/>
    <col min="11283" max="11283" width="21.42578125" style="17" bestFit="1" customWidth="1"/>
    <col min="11284" max="11284" width="16.5703125" style="17" bestFit="1" customWidth="1"/>
    <col min="11285" max="11285" width="14.140625" style="17" bestFit="1" customWidth="1"/>
    <col min="11286" max="11286" width="16.5703125" style="17" bestFit="1" customWidth="1"/>
    <col min="11287" max="11287" width="14.140625" style="17" bestFit="1" customWidth="1"/>
    <col min="11288" max="11288" width="14.42578125" style="17" bestFit="1" customWidth="1"/>
    <col min="11289" max="11289" width="14.5703125" style="17" customWidth="1"/>
    <col min="11290" max="11290" width="13.85546875" style="17" bestFit="1" customWidth="1"/>
    <col min="11291" max="11291" width="14.5703125" style="17" customWidth="1"/>
    <col min="11292" max="11528" width="9" style="17"/>
    <col min="11529" max="11529" width="14.140625" style="17" customWidth="1"/>
    <col min="11530" max="11530" width="14.7109375" style="17" bestFit="1" customWidth="1"/>
    <col min="11531" max="11531" width="21.42578125" style="17" bestFit="1" customWidth="1"/>
    <col min="11532" max="11532" width="14.7109375" style="17" bestFit="1" customWidth="1"/>
    <col min="11533" max="11533" width="21.42578125" style="17" bestFit="1" customWidth="1"/>
    <col min="11534" max="11534" width="14.7109375" style="17" bestFit="1" customWidth="1"/>
    <col min="11535" max="11535" width="21.42578125" style="17" bestFit="1" customWidth="1"/>
    <col min="11536" max="11536" width="14.7109375" style="17" bestFit="1" customWidth="1"/>
    <col min="11537" max="11537" width="21.42578125" style="17" bestFit="1" customWidth="1"/>
    <col min="11538" max="11538" width="14.7109375" style="17" bestFit="1" customWidth="1"/>
    <col min="11539" max="11539" width="21.42578125" style="17" bestFit="1" customWidth="1"/>
    <col min="11540" max="11540" width="16.5703125" style="17" bestFit="1" customWidth="1"/>
    <col min="11541" max="11541" width="14.140625" style="17" bestFit="1" customWidth="1"/>
    <col min="11542" max="11542" width="16.5703125" style="17" bestFit="1" customWidth="1"/>
    <col min="11543" max="11543" width="14.140625" style="17" bestFit="1" customWidth="1"/>
    <col min="11544" max="11544" width="14.42578125" style="17" bestFit="1" customWidth="1"/>
    <col min="11545" max="11545" width="14.5703125" style="17" customWidth="1"/>
    <col min="11546" max="11546" width="13.85546875" style="17" bestFit="1" customWidth="1"/>
    <col min="11547" max="11547" width="14.5703125" style="17" customWidth="1"/>
    <col min="11548" max="11784" width="9" style="17"/>
    <col min="11785" max="11785" width="14.140625" style="17" customWidth="1"/>
    <col min="11786" max="11786" width="14.7109375" style="17" bestFit="1" customWidth="1"/>
    <col min="11787" max="11787" width="21.42578125" style="17" bestFit="1" customWidth="1"/>
    <col min="11788" max="11788" width="14.7109375" style="17" bestFit="1" customWidth="1"/>
    <col min="11789" max="11789" width="21.42578125" style="17" bestFit="1" customWidth="1"/>
    <col min="11790" max="11790" width="14.7109375" style="17" bestFit="1" customWidth="1"/>
    <col min="11791" max="11791" width="21.42578125" style="17" bestFit="1" customWidth="1"/>
    <col min="11792" max="11792" width="14.7109375" style="17" bestFit="1" customWidth="1"/>
    <col min="11793" max="11793" width="21.42578125" style="17" bestFit="1" customWidth="1"/>
    <col min="11794" max="11794" width="14.7109375" style="17" bestFit="1" customWidth="1"/>
    <col min="11795" max="11795" width="21.42578125" style="17" bestFit="1" customWidth="1"/>
    <col min="11796" max="11796" width="16.5703125" style="17" bestFit="1" customWidth="1"/>
    <col min="11797" max="11797" width="14.140625" style="17" bestFit="1" customWidth="1"/>
    <col min="11798" max="11798" width="16.5703125" style="17" bestFit="1" customWidth="1"/>
    <col min="11799" max="11799" width="14.140625" style="17" bestFit="1" customWidth="1"/>
    <col min="11800" max="11800" width="14.42578125" style="17" bestFit="1" customWidth="1"/>
    <col min="11801" max="11801" width="14.5703125" style="17" customWidth="1"/>
    <col min="11802" max="11802" width="13.85546875" style="17" bestFit="1" customWidth="1"/>
    <col min="11803" max="11803" width="14.5703125" style="17" customWidth="1"/>
    <col min="11804" max="12040" width="9" style="17"/>
    <col min="12041" max="12041" width="14.140625" style="17" customWidth="1"/>
    <col min="12042" max="12042" width="14.7109375" style="17" bestFit="1" customWidth="1"/>
    <col min="12043" max="12043" width="21.42578125" style="17" bestFit="1" customWidth="1"/>
    <col min="12044" max="12044" width="14.7109375" style="17" bestFit="1" customWidth="1"/>
    <col min="12045" max="12045" width="21.42578125" style="17" bestFit="1" customWidth="1"/>
    <col min="12046" max="12046" width="14.7109375" style="17" bestFit="1" customWidth="1"/>
    <col min="12047" max="12047" width="21.42578125" style="17" bestFit="1" customWidth="1"/>
    <col min="12048" max="12048" width="14.7109375" style="17" bestFit="1" customWidth="1"/>
    <col min="12049" max="12049" width="21.42578125" style="17" bestFit="1" customWidth="1"/>
    <col min="12050" max="12050" width="14.7109375" style="17" bestFit="1" customWidth="1"/>
    <col min="12051" max="12051" width="21.42578125" style="17" bestFit="1" customWidth="1"/>
    <col min="12052" max="12052" width="16.5703125" style="17" bestFit="1" customWidth="1"/>
    <col min="12053" max="12053" width="14.140625" style="17" bestFit="1" customWidth="1"/>
    <col min="12054" max="12054" width="16.5703125" style="17" bestFit="1" customWidth="1"/>
    <col min="12055" max="12055" width="14.140625" style="17" bestFit="1" customWidth="1"/>
    <col min="12056" max="12056" width="14.42578125" style="17" bestFit="1" customWidth="1"/>
    <col min="12057" max="12057" width="14.5703125" style="17" customWidth="1"/>
    <col min="12058" max="12058" width="13.85546875" style="17" bestFit="1" customWidth="1"/>
    <col min="12059" max="12059" width="14.5703125" style="17" customWidth="1"/>
    <col min="12060" max="12296" width="9" style="17"/>
    <col min="12297" max="12297" width="14.140625" style="17" customWidth="1"/>
    <col min="12298" max="12298" width="14.7109375" style="17" bestFit="1" customWidth="1"/>
    <col min="12299" max="12299" width="21.42578125" style="17" bestFit="1" customWidth="1"/>
    <col min="12300" max="12300" width="14.7109375" style="17" bestFit="1" customWidth="1"/>
    <col min="12301" max="12301" width="21.42578125" style="17" bestFit="1" customWidth="1"/>
    <col min="12302" max="12302" width="14.7109375" style="17" bestFit="1" customWidth="1"/>
    <col min="12303" max="12303" width="21.42578125" style="17" bestFit="1" customWidth="1"/>
    <col min="12304" max="12304" width="14.7109375" style="17" bestFit="1" customWidth="1"/>
    <col min="12305" max="12305" width="21.42578125" style="17" bestFit="1" customWidth="1"/>
    <col min="12306" max="12306" width="14.7109375" style="17" bestFit="1" customWidth="1"/>
    <col min="12307" max="12307" width="21.42578125" style="17" bestFit="1" customWidth="1"/>
    <col min="12308" max="12308" width="16.5703125" style="17" bestFit="1" customWidth="1"/>
    <col min="12309" max="12309" width="14.140625" style="17" bestFit="1" customWidth="1"/>
    <col min="12310" max="12310" width="16.5703125" style="17" bestFit="1" customWidth="1"/>
    <col min="12311" max="12311" width="14.140625" style="17" bestFit="1" customWidth="1"/>
    <col min="12312" max="12312" width="14.42578125" style="17" bestFit="1" customWidth="1"/>
    <col min="12313" max="12313" width="14.5703125" style="17" customWidth="1"/>
    <col min="12314" max="12314" width="13.85546875" style="17" bestFit="1" customWidth="1"/>
    <col min="12315" max="12315" width="14.5703125" style="17" customWidth="1"/>
    <col min="12316" max="12552" width="9" style="17"/>
    <col min="12553" max="12553" width="14.140625" style="17" customWidth="1"/>
    <col min="12554" max="12554" width="14.7109375" style="17" bestFit="1" customWidth="1"/>
    <col min="12555" max="12555" width="21.42578125" style="17" bestFit="1" customWidth="1"/>
    <col min="12556" max="12556" width="14.7109375" style="17" bestFit="1" customWidth="1"/>
    <col min="12557" max="12557" width="21.42578125" style="17" bestFit="1" customWidth="1"/>
    <col min="12558" max="12558" width="14.7109375" style="17" bestFit="1" customWidth="1"/>
    <col min="12559" max="12559" width="21.42578125" style="17" bestFit="1" customWidth="1"/>
    <col min="12560" max="12560" width="14.7109375" style="17" bestFit="1" customWidth="1"/>
    <col min="12561" max="12561" width="21.42578125" style="17" bestFit="1" customWidth="1"/>
    <col min="12562" max="12562" width="14.7109375" style="17" bestFit="1" customWidth="1"/>
    <col min="12563" max="12563" width="21.42578125" style="17" bestFit="1" customWidth="1"/>
    <col min="12564" max="12564" width="16.5703125" style="17" bestFit="1" customWidth="1"/>
    <col min="12565" max="12565" width="14.140625" style="17" bestFit="1" customWidth="1"/>
    <col min="12566" max="12566" width="16.5703125" style="17" bestFit="1" customWidth="1"/>
    <col min="12567" max="12567" width="14.140625" style="17" bestFit="1" customWidth="1"/>
    <col min="12568" max="12568" width="14.42578125" style="17" bestFit="1" customWidth="1"/>
    <col min="12569" max="12569" width="14.5703125" style="17" customWidth="1"/>
    <col min="12570" max="12570" width="13.85546875" style="17" bestFit="1" customWidth="1"/>
    <col min="12571" max="12571" width="14.5703125" style="17" customWidth="1"/>
    <col min="12572" max="12808" width="9" style="17"/>
    <col min="12809" max="12809" width="14.140625" style="17" customWidth="1"/>
    <col min="12810" max="12810" width="14.7109375" style="17" bestFit="1" customWidth="1"/>
    <col min="12811" max="12811" width="21.42578125" style="17" bestFit="1" customWidth="1"/>
    <col min="12812" max="12812" width="14.7109375" style="17" bestFit="1" customWidth="1"/>
    <col min="12813" max="12813" width="21.42578125" style="17" bestFit="1" customWidth="1"/>
    <col min="12814" max="12814" width="14.7109375" style="17" bestFit="1" customWidth="1"/>
    <col min="12815" max="12815" width="21.42578125" style="17" bestFit="1" customWidth="1"/>
    <col min="12816" max="12816" width="14.7109375" style="17" bestFit="1" customWidth="1"/>
    <col min="12817" max="12817" width="21.42578125" style="17" bestFit="1" customWidth="1"/>
    <col min="12818" max="12818" width="14.7109375" style="17" bestFit="1" customWidth="1"/>
    <col min="12819" max="12819" width="21.42578125" style="17" bestFit="1" customWidth="1"/>
    <col min="12820" max="12820" width="16.5703125" style="17" bestFit="1" customWidth="1"/>
    <col min="12821" max="12821" width="14.140625" style="17" bestFit="1" customWidth="1"/>
    <col min="12822" max="12822" width="16.5703125" style="17" bestFit="1" customWidth="1"/>
    <col min="12823" max="12823" width="14.140625" style="17" bestFit="1" customWidth="1"/>
    <col min="12824" max="12824" width="14.42578125" style="17" bestFit="1" customWidth="1"/>
    <col min="12825" max="12825" width="14.5703125" style="17" customWidth="1"/>
    <col min="12826" max="12826" width="13.85546875" style="17" bestFit="1" customWidth="1"/>
    <col min="12827" max="12827" width="14.5703125" style="17" customWidth="1"/>
    <col min="12828" max="13064" width="9" style="17"/>
    <col min="13065" max="13065" width="14.140625" style="17" customWidth="1"/>
    <col min="13066" max="13066" width="14.7109375" style="17" bestFit="1" customWidth="1"/>
    <col min="13067" max="13067" width="21.42578125" style="17" bestFit="1" customWidth="1"/>
    <col min="13068" max="13068" width="14.7109375" style="17" bestFit="1" customWidth="1"/>
    <col min="13069" max="13069" width="21.42578125" style="17" bestFit="1" customWidth="1"/>
    <col min="13070" max="13070" width="14.7109375" style="17" bestFit="1" customWidth="1"/>
    <col min="13071" max="13071" width="21.42578125" style="17" bestFit="1" customWidth="1"/>
    <col min="13072" max="13072" width="14.7109375" style="17" bestFit="1" customWidth="1"/>
    <col min="13073" max="13073" width="21.42578125" style="17" bestFit="1" customWidth="1"/>
    <col min="13074" max="13074" width="14.7109375" style="17" bestFit="1" customWidth="1"/>
    <col min="13075" max="13075" width="21.42578125" style="17" bestFit="1" customWidth="1"/>
    <col min="13076" max="13076" width="16.5703125" style="17" bestFit="1" customWidth="1"/>
    <col min="13077" max="13077" width="14.140625" style="17" bestFit="1" customWidth="1"/>
    <col min="13078" max="13078" width="16.5703125" style="17" bestFit="1" customWidth="1"/>
    <col min="13079" max="13079" width="14.140625" style="17" bestFit="1" customWidth="1"/>
    <col min="13080" max="13080" width="14.42578125" style="17" bestFit="1" customWidth="1"/>
    <col min="13081" max="13081" width="14.5703125" style="17" customWidth="1"/>
    <col min="13082" max="13082" width="13.85546875" style="17" bestFit="1" customWidth="1"/>
    <col min="13083" max="13083" width="14.5703125" style="17" customWidth="1"/>
    <col min="13084" max="13320" width="9" style="17"/>
    <col min="13321" max="13321" width="14.140625" style="17" customWidth="1"/>
    <col min="13322" max="13322" width="14.7109375" style="17" bestFit="1" customWidth="1"/>
    <col min="13323" max="13323" width="21.42578125" style="17" bestFit="1" customWidth="1"/>
    <col min="13324" max="13324" width="14.7109375" style="17" bestFit="1" customWidth="1"/>
    <col min="13325" max="13325" width="21.42578125" style="17" bestFit="1" customWidth="1"/>
    <col min="13326" max="13326" width="14.7109375" style="17" bestFit="1" customWidth="1"/>
    <col min="13327" max="13327" width="21.42578125" style="17" bestFit="1" customWidth="1"/>
    <col min="13328" max="13328" width="14.7109375" style="17" bestFit="1" customWidth="1"/>
    <col min="13329" max="13329" width="21.42578125" style="17" bestFit="1" customWidth="1"/>
    <col min="13330" max="13330" width="14.7109375" style="17" bestFit="1" customWidth="1"/>
    <col min="13331" max="13331" width="21.42578125" style="17" bestFit="1" customWidth="1"/>
    <col min="13332" max="13332" width="16.5703125" style="17" bestFit="1" customWidth="1"/>
    <col min="13333" max="13333" width="14.140625" style="17" bestFit="1" customWidth="1"/>
    <col min="13334" max="13334" width="16.5703125" style="17" bestFit="1" customWidth="1"/>
    <col min="13335" max="13335" width="14.140625" style="17" bestFit="1" customWidth="1"/>
    <col min="13336" max="13336" width="14.42578125" style="17" bestFit="1" customWidth="1"/>
    <col min="13337" max="13337" width="14.5703125" style="17" customWidth="1"/>
    <col min="13338" max="13338" width="13.85546875" style="17" bestFit="1" customWidth="1"/>
    <col min="13339" max="13339" width="14.5703125" style="17" customWidth="1"/>
    <col min="13340" max="13576" width="9" style="17"/>
    <col min="13577" max="13577" width="14.140625" style="17" customWidth="1"/>
    <col min="13578" max="13578" width="14.7109375" style="17" bestFit="1" customWidth="1"/>
    <col min="13579" max="13579" width="21.42578125" style="17" bestFit="1" customWidth="1"/>
    <col min="13580" max="13580" width="14.7109375" style="17" bestFit="1" customWidth="1"/>
    <col min="13581" max="13581" width="21.42578125" style="17" bestFit="1" customWidth="1"/>
    <col min="13582" max="13582" width="14.7109375" style="17" bestFit="1" customWidth="1"/>
    <col min="13583" max="13583" width="21.42578125" style="17" bestFit="1" customWidth="1"/>
    <col min="13584" max="13584" width="14.7109375" style="17" bestFit="1" customWidth="1"/>
    <col min="13585" max="13585" width="21.42578125" style="17" bestFit="1" customWidth="1"/>
    <col min="13586" max="13586" width="14.7109375" style="17" bestFit="1" customWidth="1"/>
    <col min="13587" max="13587" width="21.42578125" style="17" bestFit="1" customWidth="1"/>
    <col min="13588" max="13588" width="16.5703125" style="17" bestFit="1" customWidth="1"/>
    <col min="13589" max="13589" width="14.140625" style="17" bestFit="1" customWidth="1"/>
    <col min="13590" max="13590" width="16.5703125" style="17" bestFit="1" customWidth="1"/>
    <col min="13591" max="13591" width="14.140625" style="17" bestFit="1" customWidth="1"/>
    <col min="13592" max="13592" width="14.42578125" style="17" bestFit="1" customWidth="1"/>
    <col min="13593" max="13593" width="14.5703125" style="17" customWidth="1"/>
    <col min="13594" max="13594" width="13.85546875" style="17" bestFit="1" customWidth="1"/>
    <col min="13595" max="13595" width="14.5703125" style="17" customWidth="1"/>
    <col min="13596" max="13832" width="9" style="17"/>
    <col min="13833" max="13833" width="14.140625" style="17" customWidth="1"/>
    <col min="13834" max="13834" width="14.7109375" style="17" bestFit="1" customWidth="1"/>
    <col min="13835" max="13835" width="21.42578125" style="17" bestFit="1" customWidth="1"/>
    <col min="13836" max="13836" width="14.7109375" style="17" bestFit="1" customWidth="1"/>
    <col min="13837" max="13837" width="21.42578125" style="17" bestFit="1" customWidth="1"/>
    <col min="13838" max="13838" width="14.7109375" style="17" bestFit="1" customWidth="1"/>
    <col min="13839" max="13839" width="21.42578125" style="17" bestFit="1" customWidth="1"/>
    <col min="13840" max="13840" width="14.7109375" style="17" bestFit="1" customWidth="1"/>
    <col min="13841" max="13841" width="21.42578125" style="17" bestFit="1" customWidth="1"/>
    <col min="13842" max="13842" width="14.7109375" style="17" bestFit="1" customWidth="1"/>
    <col min="13843" max="13843" width="21.42578125" style="17" bestFit="1" customWidth="1"/>
    <col min="13844" max="13844" width="16.5703125" style="17" bestFit="1" customWidth="1"/>
    <col min="13845" max="13845" width="14.140625" style="17" bestFit="1" customWidth="1"/>
    <col min="13846" max="13846" width="16.5703125" style="17" bestFit="1" customWidth="1"/>
    <col min="13847" max="13847" width="14.140625" style="17" bestFit="1" customWidth="1"/>
    <col min="13848" max="13848" width="14.42578125" style="17" bestFit="1" customWidth="1"/>
    <col min="13849" max="13849" width="14.5703125" style="17" customWidth="1"/>
    <col min="13850" max="13850" width="13.85546875" style="17" bestFit="1" customWidth="1"/>
    <col min="13851" max="13851" width="14.5703125" style="17" customWidth="1"/>
    <col min="13852" max="14088" width="9" style="17"/>
    <col min="14089" max="14089" width="14.140625" style="17" customWidth="1"/>
    <col min="14090" max="14090" width="14.7109375" style="17" bestFit="1" customWidth="1"/>
    <col min="14091" max="14091" width="21.42578125" style="17" bestFit="1" customWidth="1"/>
    <col min="14092" max="14092" width="14.7109375" style="17" bestFit="1" customWidth="1"/>
    <col min="14093" max="14093" width="21.42578125" style="17" bestFit="1" customWidth="1"/>
    <col min="14094" max="14094" width="14.7109375" style="17" bestFit="1" customWidth="1"/>
    <col min="14095" max="14095" width="21.42578125" style="17" bestFit="1" customWidth="1"/>
    <col min="14096" max="14096" width="14.7109375" style="17" bestFit="1" customWidth="1"/>
    <col min="14097" max="14097" width="21.42578125" style="17" bestFit="1" customWidth="1"/>
    <col min="14098" max="14098" width="14.7109375" style="17" bestFit="1" customWidth="1"/>
    <col min="14099" max="14099" width="21.42578125" style="17" bestFit="1" customWidth="1"/>
    <col min="14100" max="14100" width="16.5703125" style="17" bestFit="1" customWidth="1"/>
    <col min="14101" max="14101" width="14.140625" style="17" bestFit="1" customWidth="1"/>
    <col min="14102" max="14102" width="16.5703125" style="17" bestFit="1" customWidth="1"/>
    <col min="14103" max="14103" width="14.140625" style="17" bestFit="1" customWidth="1"/>
    <col min="14104" max="14104" width="14.42578125" style="17" bestFit="1" customWidth="1"/>
    <col min="14105" max="14105" width="14.5703125" style="17" customWidth="1"/>
    <col min="14106" max="14106" width="13.85546875" style="17" bestFit="1" customWidth="1"/>
    <col min="14107" max="14107" width="14.5703125" style="17" customWidth="1"/>
    <col min="14108" max="14344" width="9" style="17"/>
    <col min="14345" max="14345" width="14.140625" style="17" customWidth="1"/>
    <col min="14346" max="14346" width="14.7109375" style="17" bestFit="1" customWidth="1"/>
    <col min="14347" max="14347" width="21.42578125" style="17" bestFit="1" customWidth="1"/>
    <col min="14348" max="14348" width="14.7109375" style="17" bestFit="1" customWidth="1"/>
    <col min="14349" max="14349" width="21.42578125" style="17" bestFit="1" customWidth="1"/>
    <col min="14350" max="14350" width="14.7109375" style="17" bestFit="1" customWidth="1"/>
    <col min="14351" max="14351" width="21.42578125" style="17" bestFit="1" customWidth="1"/>
    <col min="14352" max="14352" width="14.7109375" style="17" bestFit="1" customWidth="1"/>
    <col min="14353" max="14353" width="21.42578125" style="17" bestFit="1" customWidth="1"/>
    <col min="14354" max="14354" width="14.7109375" style="17" bestFit="1" customWidth="1"/>
    <col min="14355" max="14355" width="21.42578125" style="17" bestFit="1" customWidth="1"/>
    <col min="14356" max="14356" width="16.5703125" style="17" bestFit="1" customWidth="1"/>
    <col min="14357" max="14357" width="14.140625" style="17" bestFit="1" customWidth="1"/>
    <col min="14358" max="14358" width="16.5703125" style="17" bestFit="1" customWidth="1"/>
    <col min="14359" max="14359" width="14.140625" style="17" bestFit="1" customWidth="1"/>
    <col min="14360" max="14360" width="14.42578125" style="17" bestFit="1" customWidth="1"/>
    <col min="14361" max="14361" width="14.5703125" style="17" customWidth="1"/>
    <col min="14362" max="14362" width="13.85546875" style="17" bestFit="1" customWidth="1"/>
    <col min="14363" max="14363" width="14.5703125" style="17" customWidth="1"/>
    <col min="14364" max="14600" width="9" style="17"/>
    <col min="14601" max="14601" width="14.140625" style="17" customWidth="1"/>
    <col min="14602" max="14602" width="14.7109375" style="17" bestFit="1" customWidth="1"/>
    <col min="14603" max="14603" width="21.42578125" style="17" bestFit="1" customWidth="1"/>
    <col min="14604" max="14604" width="14.7109375" style="17" bestFit="1" customWidth="1"/>
    <col min="14605" max="14605" width="21.42578125" style="17" bestFit="1" customWidth="1"/>
    <col min="14606" max="14606" width="14.7109375" style="17" bestFit="1" customWidth="1"/>
    <col min="14607" max="14607" width="21.42578125" style="17" bestFit="1" customWidth="1"/>
    <col min="14608" max="14608" width="14.7109375" style="17" bestFit="1" customWidth="1"/>
    <col min="14609" max="14609" width="21.42578125" style="17" bestFit="1" customWidth="1"/>
    <col min="14610" max="14610" width="14.7109375" style="17" bestFit="1" customWidth="1"/>
    <col min="14611" max="14611" width="21.42578125" style="17" bestFit="1" customWidth="1"/>
    <col min="14612" max="14612" width="16.5703125" style="17" bestFit="1" customWidth="1"/>
    <col min="14613" max="14613" width="14.140625" style="17" bestFit="1" customWidth="1"/>
    <col min="14614" max="14614" width="16.5703125" style="17" bestFit="1" customWidth="1"/>
    <col min="14615" max="14615" width="14.140625" style="17" bestFit="1" customWidth="1"/>
    <col min="14616" max="14616" width="14.42578125" style="17" bestFit="1" customWidth="1"/>
    <col min="14617" max="14617" width="14.5703125" style="17" customWidth="1"/>
    <col min="14618" max="14618" width="13.85546875" style="17" bestFit="1" customWidth="1"/>
    <col min="14619" max="14619" width="14.5703125" style="17" customWidth="1"/>
    <col min="14620" max="14856" width="9" style="17"/>
    <col min="14857" max="14857" width="14.140625" style="17" customWidth="1"/>
    <col min="14858" max="14858" width="14.7109375" style="17" bestFit="1" customWidth="1"/>
    <col min="14859" max="14859" width="21.42578125" style="17" bestFit="1" customWidth="1"/>
    <col min="14860" max="14860" width="14.7109375" style="17" bestFit="1" customWidth="1"/>
    <col min="14861" max="14861" width="21.42578125" style="17" bestFit="1" customWidth="1"/>
    <col min="14862" max="14862" width="14.7109375" style="17" bestFit="1" customWidth="1"/>
    <col min="14863" max="14863" width="21.42578125" style="17" bestFit="1" customWidth="1"/>
    <col min="14864" max="14864" width="14.7109375" style="17" bestFit="1" customWidth="1"/>
    <col min="14865" max="14865" width="21.42578125" style="17" bestFit="1" customWidth="1"/>
    <col min="14866" max="14866" width="14.7109375" style="17" bestFit="1" customWidth="1"/>
    <col min="14867" max="14867" width="21.42578125" style="17" bestFit="1" customWidth="1"/>
    <col min="14868" max="14868" width="16.5703125" style="17" bestFit="1" customWidth="1"/>
    <col min="14869" max="14869" width="14.140625" style="17" bestFit="1" customWidth="1"/>
    <col min="14870" max="14870" width="16.5703125" style="17" bestFit="1" customWidth="1"/>
    <col min="14871" max="14871" width="14.140625" style="17" bestFit="1" customWidth="1"/>
    <col min="14872" max="14872" width="14.42578125" style="17" bestFit="1" customWidth="1"/>
    <col min="14873" max="14873" width="14.5703125" style="17" customWidth="1"/>
    <col min="14874" max="14874" width="13.85546875" style="17" bestFit="1" customWidth="1"/>
    <col min="14875" max="14875" width="14.5703125" style="17" customWidth="1"/>
    <col min="14876" max="15112" width="9" style="17"/>
    <col min="15113" max="15113" width="14.140625" style="17" customWidth="1"/>
    <col min="15114" max="15114" width="14.7109375" style="17" bestFit="1" customWidth="1"/>
    <col min="15115" max="15115" width="21.42578125" style="17" bestFit="1" customWidth="1"/>
    <col min="15116" max="15116" width="14.7109375" style="17" bestFit="1" customWidth="1"/>
    <col min="15117" max="15117" width="21.42578125" style="17" bestFit="1" customWidth="1"/>
    <col min="15118" max="15118" width="14.7109375" style="17" bestFit="1" customWidth="1"/>
    <col min="15119" max="15119" width="21.42578125" style="17" bestFit="1" customWidth="1"/>
    <col min="15120" max="15120" width="14.7109375" style="17" bestFit="1" customWidth="1"/>
    <col min="15121" max="15121" width="21.42578125" style="17" bestFit="1" customWidth="1"/>
    <col min="15122" max="15122" width="14.7109375" style="17" bestFit="1" customWidth="1"/>
    <col min="15123" max="15123" width="21.42578125" style="17" bestFit="1" customWidth="1"/>
    <col min="15124" max="15124" width="16.5703125" style="17" bestFit="1" customWidth="1"/>
    <col min="15125" max="15125" width="14.140625" style="17" bestFit="1" customWidth="1"/>
    <col min="15126" max="15126" width="16.5703125" style="17" bestFit="1" customWidth="1"/>
    <col min="15127" max="15127" width="14.140625" style="17" bestFit="1" customWidth="1"/>
    <col min="15128" max="15128" width="14.42578125" style="17" bestFit="1" customWidth="1"/>
    <col min="15129" max="15129" width="14.5703125" style="17" customWidth="1"/>
    <col min="15130" max="15130" width="13.85546875" style="17" bestFit="1" customWidth="1"/>
    <col min="15131" max="15131" width="14.5703125" style="17" customWidth="1"/>
    <col min="15132" max="15368" width="9" style="17"/>
    <col min="15369" max="15369" width="14.140625" style="17" customWidth="1"/>
    <col min="15370" max="15370" width="14.7109375" style="17" bestFit="1" customWidth="1"/>
    <col min="15371" max="15371" width="21.42578125" style="17" bestFit="1" customWidth="1"/>
    <col min="15372" max="15372" width="14.7109375" style="17" bestFit="1" customWidth="1"/>
    <col min="15373" max="15373" width="21.42578125" style="17" bestFit="1" customWidth="1"/>
    <col min="15374" max="15374" width="14.7109375" style="17" bestFit="1" customWidth="1"/>
    <col min="15375" max="15375" width="21.42578125" style="17" bestFit="1" customWidth="1"/>
    <col min="15376" max="15376" width="14.7109375" style="17" bestFit="1" customWidth="1"/>
    <col min="15377" max="15377" width="21.42578125" style="17" bestFit="1" customWidth="1"/>
    <col min="15378" max="15378" width="14.7109375" style="17" bestFit="1" customWidth="1"/>
    <col min="15379" max="15379" width="21.42578125" style="17" bestFit="1" customWidth="1"/>
    <col min="15380" max="15380" width="16.5703125" style="17" bestFit="1" customWidth="1"/>
    <col min="15381" max="15381" width="14.140625" style="17" bestFit="1" customWidth="1"/>
    <col min="15382" max="15382" width="16.5703125" style="17" bestFit="1" customWidth="1"/>
    <col min="15383" max="15383" width="14.140625" style="17" bestFit="1" customWidth="1"/>
    <col min="15384" max="15384" width="14.42578125" style="17" bestFit="1" customWidth="1"/>
    <col min="15385" max="15385" width="14.5703125" style="17" customWidth="1"/>
    <col min="15386" max="15386" width="13.85546875" style="17" bestFit="1" customWidth="1"/>
    <col min="15387" max="15387" width="14.5703125" style="17" customWidth="1"/>
    <col min="15388" max="15624" width="9" style="17"/>
    <col min="15625" max="15625" width="14.140625" style="17" customWidth="1"/>
    <col min="15626" max="15626" width="14.7109375" style="17" bestFit="1" customWidth="1"/>
    <col min="15627" max="15627" width="21.42578125" style="17" bestFit="1" customWidth="1"/>
    <col min="15628" max="15628" width="14.7109375" style="17" bestFit="1" customWidth="1"/>
    <col min="15629" max="15629" width="21.42578125" style="17" bestFit="1" customWidth="1"/>
    <col min="15630" max="15630" width="14.7109375" style="17" bestFit="1" customWidth="1"/>
    <col min="15631" max="15631" width="21.42578125" style="17" bestFit="1" customWidth="1"/>
    <col min="15632" max="15632" width="14.7109375" style="17" bestFit="1" customWidth="1"/>
    <col min="15633" max="15633" width="21.42578125" style="17" bestFit="1" customWidth="1"/>
    <col min="15634" max="15634" width="14.7109375" style="17" bestFit="1" customWidth="1"/>
    <col min="15635" max="15635" width="21.42578125" style="17" bestFit="1" customWidth="1"/>
    <col min="15636" max="15636" width="16.5703125" style="17" bestFit="1" customWidth="1"/>
    <col min="15637" max="15637" width="14.140625" style="17" bestFit="1" customWidth="1"/>
    <col min="15638" max="15638" width="16.5703125" style="17" bestFit="1" customWidth="1"/>
    <col min="15639" max="15639" width="14.140625" style="17" bestFit="1" customWidth="1"/>
    <col min="15640" max="15640" width="14.42578125" style="17" bestFit="1" customWidth="1"/>
    <col min="15641" max="15641" width="14.5703125" style="17" customWidth="1"/>
    <col min="15642" max="15642" width="13.85546875" style="17" bestFit="1" customWidth="1"/>
    <col min="15643" max="15643" width="14.5703125" style="17" customWidth="1"/>
    <col min="15644" max="15880" width="9" style="17"/>
    <col min="15881" max="15881" width="14.140625" style="17" customWidth="1"/>
    <col min="15882" max="15882" width="14.7109375" style="17" bestFit="1" customWidth="1"/>
    <col min="15883" max="15883" width="21.42578125" style="17" bestFit="1" customWidth="1"/>
    <col min="15884" max="15884" width="14.7109375" style="17" bestFit="1" customWidth="1"/>
    <col min="15885" max="15885" width="21.42578125" style="17" bestFit="1" customWidth="1"/>
    <col min="15886" max="15886" width="14.7109375" style="17" bestFit="1" customWidth="1"/>
    <col min="15887" max="15887" width="21.42578125" style="17" bestFit="1" customWidth="1"/>
    <col min="15888" max="15888" width="14.7109375" style="17" bestFit="1" customWidth="1"/>
    <col min="15889" max="15889" width="21.42578125" style="17" bestFit="1" customWidth="1"/>
    <col min="15890" max="15890" width="14.7109375" style="17" bestFit="1" customWidth="1"/>
    <col min="15891" max="15891" width="21.42578125" style="17" bestFit="1" customWidth="1"/>
    <col min="15892" max="15892" width="16.5703125" style="17" bestFit="1" customWidth="1"/>
    <col min="15893" max="15893" width="14.140625" style="17" bestFit="1" customWidth="1"/>
    <col min="15894" max="15894" width="16.5703125" style="17" bestFit="1" customWidth="1"/>
    <col min="15895" max="15895" width="14.140625" style="17" bestFit="1" customWidth="1"/>
    <col min="15896" max="15896" width="14.42578125" style="17" bestFit="1" customWidth="1"/>
    <col min="15897" max="15897" width="14.5703125" style="17" customWidth="1"/>
    <col min="15898" max="15898" width="13.85546875" style="17" bestFit="1" customWidth="1"/>
    <col min="15899" max="15899" width="14.5703125" style="17" customWidth="1"/>
    <col min="15900" max="16136" width="9" style="17"/>
    <col min="16137" max="16137" width="14.140625" style="17" customWidth="1"/>
    <col min="16138" max="16138" width="14.7109375" style="17" bestFit="1" customWidth="1"/>
    <col min="16139" max="16139" width="21.42578125" style="17" bestFit="1" customWidth="1"/>
    <col min="16140" max="16140" width="14.7109375" style="17" bestFit="1" customWidth="1"/>
    <col min="16141" max="16141" width="21.42578125" style="17" bestFit="1" customWidth="1"/>
    <col min="16142" max="16142" width="14.7109375" style="17" bestFit="1" customWidth="1"/>
    <col min="16143" max="16143" width="21.42578125" style="17" bestFit="1" customWidth="1"/>
    <col min="16144" max="16144" width="14.7109375" style="17" bestFit="1" customWidth="1"/>
    <col min="16145" max="16145" width="21.42578125" style="17" bestFit="1" customWidth="1"/>
    <col min="16146" max="16146" width="14.7109375" style="17" bestFit="1" customWidth="1"/>
    <col min="16147" max="16147" width="21.42578125" style="17" bestFit="1" customWidth="1"/>
    <col min="16148" max="16148" width="16.5703125" style="17" bestFit="1" customWidth="1"/>
    <col min="16149" max="16149" width="14.140625" style="17" bestFit="1" customWidth="1"/>
    <col min="16150" max="16150" width="16.5703125" style="17" bestFit="1" customWidth="1"/>
    <col min="16151" max="16151" width="14.140625" style="17" bestFit="1" customWidth="1"/>
    <col min="16152" max="16152" width="14.42578125" style="17" bestFit="1" customWidth="1"/>
    <col min="16153" max="16153" width="14.5703125" style="17" customWidth="1"/>
    <col min="16154" max="16154" width="13.85546875" style="17" bestFit="1" customWidth="1"/>
    <col min="16155" max="16155" width="14.5703125" style="17" customWidth="1"/>
    <col min="16156" max="16384" width="9" style="17"/>
  </cols>
  <sheetData>
    <row r="1" spans="1:27" s="15" customFormat="1" ht="33">
      <c r="A1" s="1512" t="s">
        <v>886</v>
      </c>
      <c r="B1" s="1512"/>
      <c r="C1" s="1512"/>
      <c r="D1" s="1512"/>
      <c r="E1" s="201"/>
      <c r="G1" s="201"/>
      <c r="K1" s="201"/>
      <c r="O1" s="201"/>
      <c r="Q1" s="201"/>
      <c r="S1" s="201"/>
      <c r="U1" s="201"/>
      <c r="W1" s="201"/>
      <c r="Z1" s="201"/>
    </row>
    <row r="2" spans="1:27" s="15" customFormat="1" ht="33">
      <c r="A2" s="1513" t="s">
        <v>887</v>
      </c>
      <c r="B2" s="1513"/>
      <c r="C2" s="1513"/>
      <c r="D2" s="1513"/>
      <c r="E2" s="201"/>
      <c r="G2" s="201"/>
      <c r="K2" s="201"/>
      <c r="O2" s="201"/>
      <c r="Q2" s="201"/>
      <c r="S2" s="201"/>
      <c r="U2" s="201"/>
      <c r="W2" s="201"/>
      <c r="Z2" s="201"/>
    </row>
    <row r="3" spans="1:27" ht="26.25">
      <c r="A3" s="223"/>
      <c r="C3" s="1122"/>
      <c r="Y3" s="1473" t="s">
        <v>536</v>
      </c>
      <c r="Z3" s="1473"/>
      <c r="AA3" s="1473"/>
    </row>
    <row r="4" spans="1:27" s="490" customFormat="1" ht="26.25">
      <c r="A4" s="1524" t="s">
        <v>286</v>
      </c>
      <c r="B4" s="1527" t="s">
        <v>721</v>
      </c>
      <c r="C4" s="1528"/>
      <c r="D4" s="1528"/>
      <c r="E4" s="1528"/>
      <c r="F4" s="1528"/>
      <c r="G4" s="1528"/>
      <c r="H4" s="1528"/>
      <c r="I4" s="1528"/>
      <c r="J4" s="1528"/>
      <c r="K4" s="1528"/>
      <c r="L4" s="1528"/>
      <c r="M4" s="1528"/>
      <c r="N4" s="1528"/>
      <c r="O4" s="1529"/>
      <c r="P4" s="1514" t="s">
        <v>728</v>
      </c>
      <c r="Q4" s="1515"/>
      <c r="R4" s="1514" t="s">
        <v>603</v>
      </c>
      <c r="S4" s="1515"/>
      <c r="T4" s="1514" t="s">
        <v>604</v>
      </c>
      <c r="U4" s="1515"/>
      <c r="V4" s="1514" t="s">
        <v>540</v>
      </c>
      <c r="W4" s="1515"/>
      <c r="X4" s="1518" t="s">
        <v>727</v>
      </c>
      <c r="Y4" s="1519"/>
      <c r="Z4" s="1519"/>
      <c r="AA4" s="1520"/>
    </row>
    <row r="5" spans="1:27" s="21" customFormat="1" ht="62.25" customHeight="1">
      <c r="A5" s="1525"/>
      <c r="B5" s="1530" t="s">
        <v>203</v>
      </c>
      <c r="C5" s="1480"/>
      <c r="D5" s="1480"/>
      <c r="E5" s="1480"/>
      <c r="F5" s="1480"/>
      <c r="G5" s="1480"/>
      <c r="H5" s="1480"/>
      <c r="I5" s="1480"/>
      <c r="J5" s="1480"/>
      <c r="K5" s="1481"/>
      <c r="L5" s="1482" t="s">
        <v>208</v>
      </c>
      <c r="M5" s="1483"/>
      <c r="N5" s="1482" t="s">
        <v>209</v>
      </c>
      <c r="O5" s="1483"/>
      <c r="P5" s="1516"/>
      <c r="Q5" s="1517"/>
      <c r="R5" s="1516"/>
      <c r="S5" s="1517"/>
      <c r="T5" s="1516"/>
      <c r="U5" s="1517"/>
      <c r="V5" s="1516"/>
      <c r="W5" s="1517"/>
      <c r="X5" s="1521"/>
      <c r="Y5" s="1522"/>
      <c r="Z5" s="1522"/>
      <c r="AA5" s="1523"/>
    </row>
    <row r="6" spans="1:27" s="21" customFormat="1" ht="39.75" customHeight="1">
      <c r="A6" s="1525"/>
      <c r="B6" s="1486" t="s">
        <v>204</v>
      </c>
      <c r="C6" s="1485"/>
      <c r="D6" s="1486" t="s">
        <v>722</v>
      </c>
      <c r="E6" s="1485"/>
      <c r="F6" s="1486" t="s">
        <v>206</v>
      </c>
      <c r="G6" s="1485"/>
      <c r="H6" s="1486" t="s">
        <v>207</v>
      </c>
      <c r="I6" s="1485"/>
      <c r="J6" s="1486" t="s">
        <v>341</v>
      </c>
      <c r="K6" s="1485"/>
      <c r="L6" s="491" t="s">
        <v>276</v>
      </c>
      <c r="M6" s="491" t="s">
        <v>277</v>
      </c>
      <c r="N6" s="491" t="s">
        <v>276</v>
      </c>
      <c r="O6" s="1127" t="s">
        <v>277</v>
      </c>
      <c r="P6" s="491" t="s">
        <v>276</v>
      </c>
      <c r="Q6" s="1127" t="s">
        <v>277</v>
      </c>
      <c r="R6" s="491" t="s">
        <v>276</v>
      </c>
      <c r="S6" s="1127" t="s">
        <v>277</v>
      </c>
      <c r="T6" s="491" t="s">
        <v>276</v>
      </c>
      <c r="U6" s="1127" t="s">
        <v>277</v>
      </c>
      <c r="V6" s="491" t="s">
        <v>276</v>
      </c>
      <c r="W6" s="1127" t="s">
        <v>277</v>
      </c>
      <c r="X6" s="491" t="s">
        <v>276</v>
      </c>
      <c r="Y6" s="1476" t="s">
        <v>278</v>
      </c>
      <c r="Z6" s="1127" t="s">
        <v>277</v>
      </c>
      <c r="AA6" s="1476" t="s">
        <v>278</v>
      </c>
    </row>
    <row r="7" spans="1:27" s="21" customFormat="1" ht="60" customHeight="1">
      <c r="A7" s="1525"/>
      <c r="B7" s="948" t="s">
        <v>870</v>
      </c>
      <c r="C7" s="1126" t="s">
        <v>543</v>
      </c>
      <c r="D7" s="948" t="s">
        <v>870</v>
      </c>
      <c r="E7" s="1126" t="s">
        <v>543</v>
      </c>
      <c r="F7" s="948" t="s">
        <v>870</v>
      </c>
      <c r="G7" s="1126" t="s">
        <v>543</v>
      </c>
      <c r="H7" s="948" t="s">
        <v>870</v>
      </c>
      <c r="I7" s="948" t="s">
        <v>543</v>
      </c>
      <c r="J7" s="948" t="s">
        <v>870</v>
      </c>
      <c r="K7" s="1126" t="s">
        <v>543</v>
      </c>
      <c r="L7" s="491" t="s">
        <v>279</v>
      </c>
      <c r="M7" s="491" t="s">
        <v>280</v>
      </c>
      <c r="N7" s="491" t="s">
        <v>279</v>
      </c>
      <c r="O7" s="1127" t="s">
        <v>280</v>
      </c>
      <c r="P7" s="491" t="s">
        <v>279</v>
      </c>
      <c r="Q7" s="1127" t="s">
        <v>280</v>
      </c>
      <c r="R7" s="491" t="s">
        <v>279</v>
      </c>
      <c r="S7" s="1127" t="s">
        <v>280</v>
      </c>
      <c r="T7" s="491" t="s">
        <v>279</v>
      </c>
      <c r="U7" s="1127" t="s">
        <v>280</v>
      </c>
      <c r="V7" s="491" t="s">
        <v>279</v>
      </c>
      <c r="W7" s="1127" t="s">
        <v>280</v>
      </c>
      <c r="X7" s="491" t="s">
        <v>279</v>
      </c>
      <c r="Y7" s="1477"/>
      <c r="Z7" s="1127" t="s">
        <v>280</v>
      </c>
      <c r="AA7" s="1477"/>
    </row>
    <row r="8" spans="1:27" s="21" customFormat="1" ht="60" customHeight="1">
      <c r="A8" s="1526"/>
      <c r="B8" s="1028" t="s">
        <v>871</v>
      </c>
      <c r="C8" s="1128" t="s">
        <v>282</v>
      </c>
      <c r="D8" s="1028" t="s">
        <v>871</v>
      </c>
      <c r="E8" s="1128" t="s">
        <v>282</v>
      </c>
      <c r="F8" s="1028" t="s">
        <v>871</v>
      </c>
      <c r="G8" s="1128" t="s">
        <v>282</v>
      </c>
      <c r="H8" s="1028" t="s">
        <v>871</v>
      </c>
      <c r="I8" s="492" t="s">
        <v>282</v>
      </c>
      <c r="J8" s="1028" t="s">
        <v>871</v>
      </c>
      <c r="K8" s="1128" t="s">
        <v>282</v>
      </c>
      <c r="L8" s="1028" t="s">
        <v>871</v>
      </c>
      <c r="M8" s="492" t="s">
        <v>282</v>
      </c>
      <c r="N8" s="1028" t="s">
        <v>871</v>
      </c>
      <c r="O8" s="1128" t="s">
        <v>282</v>
      </c>
      <c r="P8" s="1028" t="s">
        <v>871</v>
      </c>
      <c r="Q8" s="1128" t="s">
        <v>282</v>
      </c>
      <c r="R8" s="1028" t="s">
        <v>871</v>
      </c>
      <c r="S8" s="1128" t="s">
        <v>282</v>
      </c>
      <c r="T8" s="1028" t="s">
        <v>871</v>
      </c>
      <c r="U8" s="1128" t="s">
        <v>282</v>
      </c>
      <c r="V8" s="1028" t="s">
        <v>871</v>
      </c>
      <c r="W8" s="1128" t="s">
        <v>282</v>
      </c>
      <c r="X8" s="1028" t="s">
        <v>871</v>
      </c>
      <c r="Y8" s="492" t="s">
        <v>283</v>
      </c>
      <c r="Z8" s="1128" t="s">
        <v>282</v>
      </c>
      <c r="AA8" s="492" t="s">
        <v>283</v>
      </c>
    </row>
    <row r="9" spans="1:27" s="714" customFormat="1" ht="53.25" customHeight="1">
      <c r="A9" s="710" t="s">
        <v>799</v>
      </c>
      <c r="B9" s="711">
        <v>6327</v>
      </c>
      <c r="C9" s="1130">
        <v>3107755.13</v>
      </c>
      <c r="D9" s="711">
        <v>621</v>
      </c>
      <c r="E9" s="1130">
        <v>450756.79000000004</v>
      </c>
      <c r="F9" s="711">
        <v>53</v>
      </c>
      <c r="G9" s="1130">
        <v>79342.600000000006</v>
      </c>
      <c r="H9" s="711">
        <v>0</v>
      </c>
      <c r="I9" s="711">
        <v>0</v>
      </c>
      <c r="J9" s="711">
        <v>7001</v>
      </c>
      <c r="K9" s="1130">
        <v>3637854.5200000005</v>
      </c>
      <c r="L9" s="711">
        <v>0</v>
      </c>
      <c r="M9" s="711">
        <v>0</v>
      </c>
      <c r="N9" s="711">
        <v>6</v>
      </c>
      <c r="O9" s="1130">
        <v>89542235.727033198</v>
      </c>
      <c r="P9" s="711">
        <v>65</v>
      </c>
      <c r="Q9" s="1130">
        <v>18735.53</v>
      </c>
      <c r="R9" s="711">
        <v>0</v>
      </c>
      <c r="S9" s="1130">
        <v>0</v>
      </c>
      <c r="T9" s="711">
        <v>0</v>
      </c>
      <c r="U9" s="1130">
        <v>0</v>
      </c>
      <c r="V9" s="711">
        <v>6359</v>
      </c>
      <c r="W9" s="1130">
        <v>2048100</v>
      </c>
      <c r="X9" s="718">
        <v>13431</v>
      </c>
      <c r="Y9" s="713">
        <v>0.37114995137827861</v>
      </c>
      <c r="Z9" s="1131">
        <v>95246925.777033195</v>
      </c>
      <c r="AA9" s="713">
        <v>2.5925314710149183</v>
      </c>
    </row>
    <row r="10" spans="1:27" s="714" customFormat="1" ht="53.25" customHeight="1">
      <c r="A10" s="715" t="s">
        <v>169</v>
      </c>
      <c r="B10" s="711">
        <v>503914</v>
      </c>
      <c r="C10" s="1130">
        <v>84389332.546000004</v>
      </c>
      <c r="D10" s="711">
        <v>224905</v>
      </c>
      <c r="E10" s="1130">
        <v>52435347.641000003</v>
      </c>
      <c r="F10" s="711">
        <v>285874</v>
      </c>
      <c r="G10" s="1130">
        <v>42288982.611999996</v>
      </c>
      <c r="H10" s="711">
        <v>0</v>
      </c>
      <c r="I10" s="711">
        <v>0</v>
      </c>
      <c r="J10" s="711">
        <v>1014693</v>
      </c>
      <c r="K10" s="1130">
        <v>179113662.79899999</v>
      </c>
      <c r="L10" s="711">
        <v>0</v>
      </c>
      <c r="M10" s="711">
        <v>0</v>
      </c>
      <c r="N10" s="711">
        <v>2092</v>
      </c>
      <c r="O10" s="1130">
        <v>176104297.49365002</v>
      </c>
      <c r="P10" s="711">
        <v>1148</v>
      </c>
      <c r="Q10" s="1130">
        <v>459893.98800000001</v>
      </c>
      <c r="R10" s="711">
        <v>12614</v>
      </c>
      <c r="S10" s="1130">
        <v>18912563.903999999</v>
      </c>
      <c r="T10" s="711">
        <v>6402</v>
      </c>
      <c r="U10" s="1130">
        <v>3026439.6150000002</v>
      </c>
      <c r="V10" s="711">
        <v>238061</v>
      </c>
      <c r="W10" s="1130">
        <v>588447940.25399995</v>
      </c>
      <c r="X10" s="718">
        <v>1275010</v>
      </c>
      <c r="Y10" s="713">
        <v>35.233407751233642</v>
      </c>
      <c r="Z10" s="1131">
        <v>966064798.05365014</v>
      </c>
      <c r="AA10" s="713">
        <v>26.295372491672381</v>
      </c>
    </row>
    <row r="11" spans="1:27" s="714" customFormat="1" ht="53.25" customHeight="1">
      <c r="A11" s="715" t="s">
        <v>284</v>
      </c>
      <c r="B11" s="711">
        <v>41</v>
      </c>
      <c r="C11" s="1130">
        <v>3675</v>
      </c>
      <c r="D11" s="711">
        <v>11823</v>
      </c>
      <c r="E11" s="1130">
        <v>2253298.057</v>
      </c>
      <c r="F11" s="711">
        <v>74</v>
      </c>
      <c r="G11" s="1130">
        <v>38300</v>
      </c>
      <c r="H11" s="711">
        <v>3</v>
      </c>
      <c r="I11" s="711">
        <v>220</v>
      </c>
      <c r="J11" s="711">
        <v>11941</v>
      </c>
      <c r="K11" s="1130">
        <v>2295493.057</v>
      </c>
      <c r="L11" s="711">
        <v>0</v>
      </c>
      <c r="M11" s="711">
        <v>0</v>
      </c>
      <c r="N11" s="711">
        <v>0</v>
      </c>
      <c r="O11" s="1130">
        <v>0</v>
      </c>
      <c r="P11" s="711">
        <v>0</v>
      </c>
      <c r="Q11" s="1130">
        <v>0</v>
      </c>
      <c r="R11" s="711">
        <v>0</v>
      </c>
      <c r="S11" s="1130">
        <v>0</v>
      </c>
      <c r="T11" s="711">
        <v>0</v>
      </c>
      <c r="U11" s="1130">
        <v>0</v>
      </c>
      <c r="V11" s="711">
        <v>0</v>
      </c>
      <c r="W11" s="1130">
        <v>0</v>
      </c>
      <c r="X11" s="718">
        <v>11941</v>
      </c>
      <c r="Y11" s="713">
        <v>0.32997554682510799</v>
      </c>
      <c r="Z11" s="1131">
        <v>2295493.057</v>
      </c>
      <c r="AA11" s="713">
        <v>6.2481155619657121E-2</v>
      </c>
    </row>
    <row r="12" spans="1:27" s="714" customFormat="1" ht="53.25" customHeight="1">
      <c r="A12" s="715" t="s">
        <v>171</v>
      </c>
      <c r="B12" s="711">
        <v>27599</v>
      </c>
      <c r="C12" s="1130">
        <v>6719888</v>
      </c>
      <c r="D12" s="711">
        <v>53404</v>
      </c>
      <c r="E12" s="1130">
        <v>10609871</v>
      </c>
      <c r="F12" s="711">
        <v>1994</v>
      </c>
      <c r="G12" s="1130">
        <v>1063252</v>
      </c>
      <c r="H12" s="711">
        <v>0</v>
      </c>
      <c r="I12" s="711">
        <v>0</v>
      </c>
      <c r="J12" s="711">
        <v>82997</v>
      </c>
      <c r="K12" s="1130">
        <v>18393011</v>
      </c>
      <c r="L12" s="711">
        <v>0</v>
      </c>
      <c r="M12" s="711">
        <v>0</v>
      </c>
      <c r="N12" s="711">
        <v>450</v>
      </c>
      <c r="O12" s="1130">
        <v>16323178.282006659</v>
      </c>
      <c r="P12" s="711">
        <v>136</v>
      </c>
      <c r="Q12" s="1130">
        <v>71788</v>
      </c>
      <c r="R12" s="711">
        <v>0</v>
      </c>
      <c r="S12" s="1130">
        <v>0</v>
      </c>
      <c r="T12" s="711">
        <v>0</v>
      </c>
      <c r="U12" s="1130">
        <v>0</v>
      </c>
      <c r="V12" s="711">
        <v>8143</v>
      </c>
      <c r="W12" s="1130">
        <v>8438435</v>
      </c>
      <c r="X12" s="718">
        <v>91726</v>
      </c>
      <c r="Y12" s="713">
        <v>2.5347405584188807</v>
      </c>
      <c r="Z12" s="1131">
        <v>43226412.282006659</v>
      </c>
      <c r="AA12" s="713">
        <v>1.1765821658381586</v>
      </c>
    </row>
    <row r="13" spans="1:27" s="714" customFormat="1" ht="53.25" customHeight="1">
      <c r="A13" s="715" t="s">
        <v>172</v>
      </c>
      <c r="B13" s="711">
        <v>47148</v>
      </c>
      <c r="C13" s="1130">
        <v>16053479</v>
      </c>
      <c r="D13" s="711">
        <v>57423</v>
      </c>
      <c r="E13" s="1130">
        <v>13898072</v>
      </c>
      <c r="F13" s="711">
        <v>14552</v>
      </c>
      <c r="G13" s="1130">
        <v>6173856</v>
      </c>
      <c r="H13" s="711">
        <v>0</v>
      </c>
      <c r="I13" s="711">
        <v>0</v>
      </c>
      <c r="J13" s="711">
        <v>119123</v>
      </c>
      <c r="K13" s="1130">
        <v>36125407</v>
      </c>
      <c r="L13" s="711">
        <v>0</v>
      </c>
      <c r="M13" s="711">
        <v>0</v>
      </c>
      <c r="N13" s="711">
        <v>1185</v>
      </c>
      <c r="O13" s="1130">
        <v>148680334</v>
      </c>
      <c r="P13" s="711">
        <v>280</v>
      </c>
      <c r="Q13" s="1130">
        <v>178359</v>
      </c>
      <c r="R13" s="711">
        <v>0</v>
      </c>
      <c r="S13" s="1130">
        <v>0</v>
      </c>
      <c r="T13" s="711">
        <v>0</v>
      </c>
      <c r="U13" s="1130">
        <v>0</v>
      </c>
      <c r="V13" s="711">
        <v>3401</v>
      </c>
      <c r="W13" s="1130">
        <v>7032700</v>
      </c>
      <c r="X13" s="718">
        <v>123989</v>
      </c>
      <c r="Y13" s="713">
        <v>3.4262907692235416</v>
      </c>
      <c r="Z13" s="1131">
        <v>192016800</v>
      </c>
      <c r="AA13" s="713">
        <v>5.2265161620955309</v>
      </c>
    </row>
    <row r="14" spans="1:27" s="714" customFormat="1" ht="53.25" customHeight="1">
      <c r="A14" s="715" t="s">
        <v>173</v>
      </c>
      <c r="B14" s="711">
        <v>1</v>
      </c>
      <c r="C14" s="1130">
        <v>200</v>
      </c>
      <c r="D14" s="711">
        <v>47</v>
      </c>
      <c r="E14" s="1130">
        <v>7950</v>
      </c>
      <c r="F14" s="711">
        <v>1</v>
      </c>
      <c r="G14" s="1130">
        <v>376.5</v>
      </c>
      <c r="H14" s="711">
        <v>0</v>
      </c>
      <c r="I14" s="711">
        <v>0</v>
      </c>
      <c r="J14" s="711">
        <v>49</v>
      </c>
      <c r="K14" s="1130">
        <v>8526.5</v>
      </c>
      <c r="L14" s="711">
        <v>0</v>
      </c>
      <c r="M14" s="711">
        <v>0</v>
      </c>
      <c r="N14" s="711">
        <v>20</v>
      </c>
      <c r="O14" s="1130">
        <v>4265920</v>
      </c>
      <c r="P14" s="711">
        <v>0</v>
      </c>
      <c r="Q14" s="1130">
        <v>0</v>
      </c>
      <c r="R14" s="711">
        <v>0</v>
      </c>
      <c r="S14" s="1130">
        <v>0</v>
      </c>
      <c r="T14" s="711">
        <v>0</v>
      </c>
      <c r="U14" s="1130">
        <v>0</v>
      </c>
      <c r="V14" s="711">
        <v>0</v>
      </c>
      <c r="W14" s="1130">
        <v>0</v>
      </c>
      <c r="X14" s="718">
        <v>69</v>
      </c>
      <c r="Y14" s="713">
        <v>1.9067341705830711E-3</v>
      </c>
      <c r="Z14" s="1131">
        <v>4274446.5</v>
      </c>
      <c r="AA14" s="713">
        <v>0.11634640154539955</v>
      </c>
    </row>
    <row r="15" spans="1:27" s="714" customFormat="1" ht="53.25" customHeight="1">
      <c r="A15" s="715" t="s">
        <v>174</v>
      </c>
      <c r="B15" s="711">
        <v>604</v>
      </c>
      <c r="C15" s="1130">
        <v>173850.53000000003</v>
      </c>
      <c r="D15" s="711">
        <v>494</v>
      </c>
      <c r="E15" s="1130">
        <v>82171.98000000001</v>
      </c>
      <c r="F15" s="711">
        <v>70</v>
      </c>
      <c r="G15" s="1130">
        <v>26726.3</v>
      </c>
      <c r="H15" s="711">
        <v>0</v>
      </c>
      <c r="I15" s="711">
        <v>0</v>
      </c>
      <c r="J15" s="711">
        <v>1168</v>
      </c>
      <c r="K15" s="1130">
        <v>282748.81000000006</v>
      </c>
      <c r="L15" s="711">
        <v>0</v>
      </c>
      <c r="M15" s="711">
        <v>0</v>
      </c>
      <c r="N15" s="711">
        <v>31</v>
      </c>
      <c r="O15" s="1130">
        <v>5728531.2419999996</v>
      </c>
      <c r="P15" s="711">
        <v>121</v>
      </c>
      <c r="Q15" s="1130">
        <v>36850.819999999992</v>
      </c>
      <c r="R15" s="711">
        <v>0</v>
      </c>
      <c r="S15" s="1130">
        <v>0</v>
      </c>
      <c r="T15" s="711">
        <v>0</v>
      </c>
      <c r="U15" s="1130">
        <v>0</v>
      </c>
      <c r="V15" s="711">
        <v>9</v>
      </c>
      <c r="W15" s="1130">
        <v>487575</v>
      </c>
      <c r="X15" s="718">
        <v>1329</v>
      </c>
      <c r="Y15" s="713">
        <v>3.6725358155143502E-2</v>
      </c>
      <c r="Z15" s="1131">
        <v>6535705.8719999995</v>
      </c>
      <c r="AA15" s="713">
        <v>0.17789574855278631</v>
      </c>
    </row>
    <row r="16" spans="1:27" s="714" customFormat="1" ht="53.25" customHeight="1">
      <c r="A16" s="715" t="s">
        <v>175</v>
      </c>
      <c r="B16" s="711">
        <v>27354</v>
      </c>
      <c r="C16" s="1130">
        <v>20681820.892000001</v>
      </c>
      <c r="D16" s="711">
        <v>32215</v>
      </c>
      <c r="E16" s="1130">
        <v>5084339.648</v>
      </c>
      <c r="F16" s="711">
        <v>740</v>
      </c>
      <c r="G16" s="1130">
        <v>461992.85800000001</v>
      </c>
      <c r="H16" s="711">
        <v>0</v>
      </c>
      <c r="I16" s="711">
        <v>0</v>
      </c>
      <c r="J16" s="711">
        <v>60309</v>
      </c>
      <c r="K16" s="1130">
        <v>26228153.397999998</v>
      </c>
      <c r="L16" s="711">
        <v>0</v>
      </c>
      <c r="M16" s="711">
        <v>0</v>
      </c>
      <c r="N16" s="711">
        <v>15508</v>
      </c>
      <c r="O16" s="1130">
        <v>116506647.08688623</v>
      </c>
      <c r="P16" s="711">
        <v>278</v>
      </c>
      <c r="Q16" s="1130">
        <v>106162.37300000001</v>
      </c>
      <c r="R16" s="711">
        <v>5148</v>
      </c>
      <c r="S16" s="1130">
        <v>9908155.9930000007</v>
      </c>
      <c r="T16" s="711">
        <v>0</v>
      </c>
      <c r="U16" s="1130">
        <v>0</v>
      </c>
      <c r="V16" s="711">
        <v>12205</v>
      </c>
      <c r="W16" s="1130">
        <v>3931440</v>
      </c>
      <c r="X16" s="718">
        <v>93448</v>
      </c>
      <c r="Y16" s="713">
        <v>2.5823260111977797</v>
      </c>
      <c r="Z16" s="1131">
        <v>156680558.85088623</v>
      </c>
      <c r="AA16" s="713">
        <v>4.2646970115131424</v>
      </c>
    </row>
    <row r="17" spans="1:27" s="714" customFormat="1" ht="53.25" customHeight="1">
      <c r="A17" s="715" t="s">
        <v>176</v>
      </c>
      <c r="B17" s="711">
        <v>4950</v>
      </c>
      <c r="C17" s="1130">
        <v>2255078.15</v>
      </c>
      <c r="D17" s="711">
        <v>18823</v>
      </c>
      <c r="E17" s="1130">
        <v>4506800.1460000006</v>
      </c>
      <c r="F17" s="711">
        <v>11</v>
      </c>
      <c r="G17" s="1130">
        <v>2900</v>
      </c>
      <c r="H17" s="711">
        <v>0</v>
      </c>
      <c r="I17" s="711">
        <v>0</v>
      </c>
      <c r="J17" s="711">
        <v>23784</v>
      </c>
      <c r="K17" s="1130">
        <v>6764778.2960000001</v>
      </c>
      <c r="L17" s="711">
        <v>3</v>
      </c>
      <c r="M17" s="711">
        <v>294.3938</v>
      </c>
      <c r="N17" s="711">
        <v>226</v>
      </c>
      <c r="O17" s="1130">
        <v>19336956.760949999</v>
      </c>
      <c r="P17" s="711">
        <v>10</v>
      </c>
      <c r="Q17" s="1130">
        <v>2004.605</v>
      </c>
      <c r="R17" s="711">
        <v>638</v>
      </c>
      <c r="S17" s="1130">
        <v>1590439.3940500005</v>
      </c>
      <c r="T17" s="711">
        <v>0</v>
      </c>
      <c r="U17" s="1130">
        <v>0</v>
      </c>
      <c r="V17" s="711">
        <v>3138</v>
      </c>
      <c r="W17" s="1130">
        <v>4530500</v>
      </c>
      <c r="X17" s="718">
        <v>27799</v>
      </c>
      <c r="Y17" s="713">
        <v>0.76819280011650426</v>
      </c>
      <c r="Z17" s="1131">
        <v>32224973.4498</v>
      </c>
      <c r="AA17" s="713">
        <v>0.87713337873810548</v>
      </c>
    </row>
    <row r="18" spans="1:27" s="714" customFormat="1" ht="53.25" customHeight="1">
      <c r="A18" s="715" t="s">
        <v>177</v>
      </c>
      <c r="B18" s="711">
        <v>214492</v>
      </c>
      <c r="C18" s="1130">
        <v>49708275.674999997</v>
      </c>
      <c r="D18" s="711">
        <v>52121</v>
      </c>
      <c r="E18" s="1130">
        <v>9943036.652999999</v>
      </c>
      <c r="F18" s="711">
        <v>14293</v>
      </c>
      <c r="G18" s="1130">
        <v>6728021.2030000007</v>
      </c>
      <c r="H18" s="711">
        <v>0</v>
      </c>
      <c r="I18" s="711">
        <v>0</v>
      </c>
      <c r="J18" s="711">
        <v>280906</v>
      </c>
      <c r="K18" s="1130">
        <v>66379333.531000003</v>
      </c>
      <c r="L18" s="711">
        <v>0</v>
      </c>
      <c r="M18" s="711">
        <v>0</v>
      </c>
      <c r="N18" s="711">
        <v>1080</v>
      </c>
      <c r="O18" s="1130">
        <v>685250497.38796008</v>
      </c>
      <c r="P18" s="711">
        <v>772</v>
      </c>
      <c r="Q18" s="1130">
        <v>230762.068</v>
      </c>
      <c r="R18" s="711">
        <v>383</v>
      </c>
      <c r="S18" s="1130">
        <v>442715.8</v>
      </c>
      <c r="T18" s="711">
        <v>3342</v>
      </c>
      <c r="U18" s="1130">
        <v>866120.84900000005</v>
      </c>
      <c r="V18" s="711">
        <v>3743</v>
      </c>
      <c r="W18" s="1130">
        <v>1446887.5</v>
      </c>
      <c r="X18" s="718">
        <v>290226</v>
      </c>
      <c r="Y18" s="713">
        <v>8.0200555274151064</v>
      </c>
      <c r="Z18" s="1131">
        <v>754616317.1359601</v>
      </c>
      <c r="AA18" s="713">
        <v>20.539944305352979</v>
      </c>
    </row>
    <row r="19" spans="1:27" s="714" customFormat="1" ht="53.25" customHeight="1">
      <c r="A19" s="715" t="s">
        <v>178</v>
      </c>
      <c r="B19" s="711">
        <v>457</v>
      </c>
      <c r="C19" s="1130">
        <v>137116.671</v>
      </c>
      <c r="D19" s="711">
        <v>2419</v>
      </c>
      <c r="E19" s="1130">
        <v>473876.82500000001</v>
      </c>
      <c r="F19" s="711">
        <v>835</v>
      </c>
      <c r="G19" s="1130">
        <v>223380</v>
      </c>
      <c r="H19" s="711">
        <v>0</v>
      </c>
      <c r="I19" s="711">
        <v>0</v>
      </c>
      <c r="J19" s="711">
        <v>3711</v>
      </c>
      <c r="K19" s="1130">
        <v>834373.49599999993</v>
      </c>
      <c r="L19" s="711">
        <v>12</v>
      </c>
      <c r="M19" s="711">
        <v>481.30799999999999</v>
      </c>
      <c r="N19" s="711">
        <v>2</v>
      </c>
      <c r="O19" s="1130">
        <v>104808.39750000001</v>
      </c>
      <c r="P19" s="711">
        <v>9</v>
      </c>
      <c r="Q19" s="1130">
        <v>2936.8759999999997</v>
      </c>
      <c r="R19" s="711">
        <v>28</v>
      </c>
      <c r="S19" s="1130">
        <v>18795</v>
      </c>
      <c r="T19" s="711">
        <v>0</v>
      </c>
      <c r="U19" s="1130">
        <v>0</v>
      </c>
      <c r="V19" s="711">
        <v>182</v>
      </c>
      <c r="W19" s="1130">
        <v>313500</v>
      </c>
      <c r="X19" s="718">
        <v>3944</v>
      </c>
      <c r="Y19" s="713">
        <v>0.10898781983738598</v>
      </c>
      <c r="Z19" s="1131">
        <v>1274895.0774999999</v>
      </c>
      <c r="AA19" s="713">
        <v>3.4701441371430955E-2</v>
      </c>
    </row>
    <row r="20" spans="1:27" s="714" customFormat="1" ht="53.25" customHeight="1">
      <c r="A20" s="715" t="s">
        <v>179</v>
      </c>
      <c r="B20" s="711">
        <v>72102</v>
      </c>
      <c r="C20" s="1130">
        <v>31470350.564059999</v>
      </c>
      <c r="D20" s="711">
        <v>89980</v>
      </c>
      <c r="E20" s="1130">
        <v>37006392.861459799</v>
      </c>
      <c r="F20" s="711">
        <v>65261</v>
      </c>
      <c r="G20" s="1130">
        <v>80496072.971820012</v>
      </c>
      <c r="H20" s="711">
        <v>0</v>
      </c>
      <c r="I20" s="711">
        <v>0</v>
      </c>
      <c r="J20" s="711">
        <v>227343</v>
      </c>
      <c r="K20" s="1130">
        <v>148972816.39733979</v>
      </c>
      <c r="L20" s="711">
        <v>1794</v>
      </c>
      <c r="M20" s="711">
        <v>138566.79291999998</v>
      </c>
      <c r="N20" s="711">
        <v>438</v>
      </c>
      <c r="O20" s="1130">
        <v>94722490.137299806</v>
      </c>
      <c r="P20" s="711">
        <v>305</v>
      </c>
      <c r="Q20" s="1130">
        <v>219641.29438000001</v>
      </c>
      <c r="R20" s="711">
        <v>142</v>
      </c>
      <c r="S20" s="1130">
        <v>219341.12382000001</v>
      </c>
      <c r="T20" s="711">
        <v>65</v>
      </c>
      <c r="U20" s="1130">
        <v>47395</v>
      </c>
      <c r="V20" s="711">
        <v>186240</v>
      </c>
      <c r="W20" s="1130">
        <v>49141070</v>
      </c>
      <c r="X20" s="718">
        <v>416327</v>
      </c>
      <c r="Y20" s="713">
        <v>11.504708942555625</v>
      </c>
      <c r="Z20" s="1131">
        <v>293461320.74575961</v>
      </c>
      <c r="AA20" s="713">
        <v>7.9877403218239911</v>
      </c>
    </row>
    <row r="21" spans="1:27" s="714" customFormat="1" ht="53.25" customHeight="1">
      <c r="A21" s="715" t="s">
        <v>180</v>
      </c>
      <c r="B21" s="711">
        <v>20206</v>
      </c>
      <c r="C21" s="1130">
        <v>4449298.3000000007</v>
      </c>
      <c r="D21" s="711">
        <v>36035</v>
      </c>
      <c r="E21" s="1130">
        <v>5504367.3700000001</v>
      </c>
      <c r="F21" s="711">
        <v>190</v>
      </c>
      <c r="G21" s="1130">
        <v>60391.53</v>
      </c>
      <c r="H21" s="711">
        <v>0</v>
      </c>
      <c r="I21" s="711">
        <v>0</v>
      </c>
      <c r="J21" s="711">
        <v>56431</v>
      </c>
      <c r="K21" s="1130">
        <v>10014057.200000001</v>
      </c>
      <c r="L21" s="711">
        <v>123460</v>
      </c>
      <c r="M21" s="711">
        <v>13745604.936000001</v>
      </c>
      <c r="N21" s="711">
        <v>10007</v>
      </c>
      <c r="O21" s="1130">
        <v>45551108.440000005</v>
      </c>
      <c r="P21" s="711">
        <v>54</v>
      </c>
      <c r="Q21" s="1130">
        <v>52153.8</v>
      </c>
      <c r="R21" s="711">
        <v>0</v>
      </c>
      <c r="S21" s="1130">
        <v>0</v>
      </c>
      <c r="T21" s="711">
        <v>0</v>
      </c>
      <c r="U21" s="1130">
        <v>0</v>
      </c>
      <c r="V21" s="711">
        <v>30402</v>
      </c>
      <c r="W21" s="1130">
        <v>18610730</v>
      </c>
      <c r="X21" s="718">
        <v>220354</v>
      </c>
      <c r="Y21" s="713">
        <v>6.089224658328436</v>
      </c>
      <c r="Z21" s="1131">
        <v>87973654.376000017</v>
      </c>
      <c r="AA21" s="713">
        <v>2.3945598845245328</v>
      </c>
    </row>
    <row r="22" spans="1:27" s="714" customFormat="1" ht="53.25" customHeight="1">
      <c r="A22" s="716" t="s">
        <v>181</v>
      </c>
      <c r="B22" s="711">
        <v>3825</v>
      </c>
      <c r="C22" s="1130">
        <v>968184.35865999979</v>
      </c>
      <c r="D22" s="711">
        <v>2120</v>
      </c>
      <c r="E22" s="1130">
        <v>361361.75113999995</v>
      </c>
      <c r="F22" s="711">
        <v>224</v>
      </c>
      <c r="G22" s="1130">
        <v>40074.013200000001</v>
      </c>
      <c r="H22" s="711">
        <v>0</v>
      </c>
      <c r="I22" s="711">
        <v>0</v>
      </c>
      <c r="J22" s="711">
        <v>6169</v>
      </c>
      <c r="K22" s="1130">
        <v>1369620.1229999999</v>
      </c>
      <c r="L22" s="711">
        <v>1339</v>
      </c>
      <c r="M22" s="711">
        <v>40258.1</v>
      </c>
      <c r="N22" s="711">
        <v>13</v>
      </c>
      <c r="O22" s="1130">
        <v>11115607.578</v>
      </c>
      <c r="P22" s="711">
        <v>0</v>
      </c>
      <c r="Q22" s="1130">
        <v>0</v>
      </c>
      <c r="R22" s="711">
        <v>0</v>
      </c>
      <c r="S22" s="1130">
        <v>0</v>
      </c>
      <c r="T22" s="711">
        <v>0</v>
      </c>
      <c r="U22" s="1130">
        <v>0</v>
      </c>
      <c r="V22" s="711">
        <v>0</v>
      </c>
      <c r="W22" s="1130">
        <v>0</v>
      </c>
      <c r="X22" s="718">
        <v>7521</v>
      </c>
      <c r="Y22" s="713">
        <v>0.20783402459355471</v>
      </c>
      <c r="Z22" s="1131">
        <v>12525485.800999999</v>
      </c>
      <c r="AA22" s="713">
        <v>0.34093190792172651</v>
      </c>
    </row>
    <row r="23" spans="1:27" s="714" customFormat="1" ht="53.25" customHeight="1">
      <c r="A23" s="715" t="s">
        <v>182</v>
      </c>
      <c r="B23" s="711">
        <v>7308</v>
      </c>
      <c r="C23" s="1130">
        <v>1602656.2420000001</v>
      </c>
      <c r="D23" s="711">
        <v>37451</v>
      </c>
      <c r="E23" s="1130">
        <v>6674764.5419999994</v>
      </c>
      <c r="F23" s="711">
        <v>2124</v>
      </c>
      <c r="G23" s="1130">
        <v>546270.304</v>
      </c>
      <c r="H23" s="711">
        <v>0</v>
      </c>
      <c r="I23" s="711">
        <v>0</v>
      </c>
      <c r="J23" s="711">
        <v>46883</v>
      </c>
      <c r="K23" s="1130">
        <v>8823691.0879999995</v>
      </c>
      <c r="L23" s="711">
        <v>0</v>
      </c>
      <c r="M23" s="711">
        <v>0</v>
      </c>
      <c r="N23" s="711">
        <v>229785</v>
      </c>
      <c r="O23" s="1130">
        <v>359153838.04877365</v>
      </c>
      <c r="P23" s="711">
        <v>4018</v>
      </c>
      <c r="Q23" s="1130">
        <v>525068.42999999993</v>
      </c>
      <c r="R23" s="711">
        <v>659</v>
      </c>
      <c r="S23" s="1130">
        <v>1582445.1713900021</v>
      </c>
      <c r="T23" s="711">
        <v>0</v>
      </c>
      <c r="U23" s="1130">
        <v>0</v>
      </c>
      <c r="V23" s="711">
        <v>6967</v>
      </c>
      <c r="W23" s="1130">
        <v>3537530</v>
      </c>
      <c r="X23" s="718">
        <v>288312</v>
      </c>
      <c r="Y23" s="713">
        <v>7.9671643795528464</v>
      </c>
      <c r="Z23" s="1131">
        <v>373622572.73816365</v>
      </c>
      <c r="AA23" s="713">
        <v>10.169653983087549</v>
      </c>
    </row>
    <row r="24" spans="1:27" s="714" customFormat="1" ht="53.25" customHeight="1">
      <c r="A24" s="715" t="s">
        <v>183</v>
      </c>
      <c r="B24" s="711">
        <v>704</v>
      </c>
      <c r="C24" s="1130">
        <v>62409</v>
      </c>
      <c r="D24" s="711">
        <v>2642</v>
      </c>
      <c r="E24" s="1130">
        <v>249794</v>
      </c>
      <c r="F24" s="711">
        <v>14163</v>
      </c>
      <c r="G24" s="1130">
        <v>1811385</v>
      </c>
      <c r="H24" s="711">
        <v>0</v>
      </c>
      <c r="I24" s="711">
        <v>0</v>
      </c>
      <c r="J24" s="711">
        <v>17509</v>
      </c>
      <c r="K24" s="1130">
        <v>2123588</v>
      </c>
      <c r="L24" s="711">
        <v>696</v>
      </c>
      <c r="M24" s="711">
        <v>16732</v>
      </c>
      <c r="N24" s="711">
        <v>390</v>
      </c>
      <c r="O24" s="1130">
        <v>9308031</v>
      </c>
      <c r="P24" s="711">
        <v>0</v>
      </c>
      <c r="Q24" s="1130">
        <v>0</v>
      </c>
      <c r="R24" s="711">
        <v>0</v>
      </c>
      <c r="S24" s="1130">
        <v>0</v>
      </c>
      <c r="T24" s="711">
        <v>0</v>
      </c>
      <c r="U24" s="1130">
        <v>0</v>
      </c>
      <c r="V24" s="711">
        <v>455</v>
      </c>
      <c r="W24" s="1130">
        <v>15600713.68</v>
      </c>
      <c r="X24" s="718">
        <v>19050</v>
      </c>
      <c r="Y24" s="713">
        <v>0.52642443405228267</v>
      </c>
      <c r="Z24" s="1131">
        <v>27049064.68</v>
      </c>
      <c r="AA24" s="713">
        <v>0.73625002457903355</v>
      </c>
    </row>
    <row r="25" spans="1:27" s="714" customFormat="1" ht="53.25" customHeight="1">
      <c r="A25" s="715" t="s">
        <v>184</v>
      </c>
      <c r="B25" s="711">
        <v>13303</v>
      </c>
      <c r="C25" s="1130">
        <v>5179441.5912699997</v>
      </c>
      <c r="D25" s="711">
        <v>71453</v>
      </c>
      <c r="E25" s="1130">
        <v>13213067.01835</v>
      </c>
      <c r="F25" s="711">
        <v>1305</v>
      </c>
      <c r="G25" s="1130">
        <v>81197.5</v>
      </c>
      <c r="H25" s="711">
        <v>0</v>
      </c>
      <c r="I25" s="711">
        <v>0</v>
      </c>
      <c r="J25" s="711">
        <v>86061</v>
      </c>
      <c r="K25" s="1130">
        <v>18473706.109619997</v>
      </c>
      <c r="L25" s="711">
        <v>5150</v>
      </c>
      <c r="M25" s="711">
        <v>586077.30466000002</v>
      </c>
      <c r="N25" s="711">
        <v>2</v>
      </c>
      <c r="O25" s="1130">
        <v>90550474.513809994</v>
      </c>
      <c r="P25" s="711">
        <v>132</v>
      </c>
      <c r="Q25" s="1130">
        <v>66463.976999999999</v>
      </c>
      <c r="R25" s="711">
        <v>0</v>
      </c>
      <c r="S25" s="1130">
        <v>0</v>
      </c>
      <c r="T25" s="711">
        <v>0</v>
      </c>
      <c r="U25" s="1130">
        <v>0</v>
      </c>
      <c r="V25" s="711">
        <v>61</v>
      </c>
      <c r="W25" s="1130">
        <v>111200</v>
      </c>
      <c r="X25" s="718">
        <v>91406</v>
      </c>
      <c r="Y25" s="713">
        <v>2.5258977332799448</v>
      </c>
      <c r="Z25" s="1131">
        <v>109787921.90509</v>
      </c>
      <c r="AA25" s="713">
        <v>2.9883236687614563</v>
      </c>
    </row>
    <row r="26" spans="1:27" s="714" customFormat="1" ht="53.25" customHeight="1">
      <c r="A26" s="715" t="s">
        <v>796</v>
      </c>
      <c r="B26" s="711">
        <v>284</v>
      </c>
      <c r="C26" s="1130">
        <v>98475.588000000032</v>
      </c>
      <c r="D26" s="711">
        <v>6971</v>
      </c>
      <c r="E26" s="1130">
        <v>1132295.274</v>
      </c>
      <c r="F26" s="711">
        <v>117</v>
      </c>
      <c r="G26" s="1130">
        <v>24390</v>
      </c>
      <c r="H26" s="711">
        <v>0</v>
      </c>
      <c r="I26" s="711">
        <v>0</v>
      </c>
      <c r="J26" s="711">
        <v>7372</v>
      </c>
      <c r="K26" s="1130">
        <v>1255160.862</v>
      </c>
      <c r="L26" s="711">
        <v>0</v>
      </c>
      <c r="M26" s="711">
        <v>0</v>
      </c>
      <c r="N26" s="711">
        <v>163</v>
      </c>
      <c r="O26" s="1130">
        <v>95361265.239999995</v>
      </c>
      <c r="P26" s="711">
        <v>8</v>
      </c>
      <c r="Q26" s="1130">
        <v>271.28399999999999</v>
      </c>
      <c r="R26" s="711">
        <v>0</v>
      </c>
      <c r="S26" s="1130">
        <v>0</v>
      </c>
      <c r="T26" s="711">
        <v>0</v>
      </c>
      <c r="U26" s="1130">
        <v>0</v>
      </c>
      <c r="V26" s="711">
        <v>51</v>
      </c>
      <c r="W26" s="1130">
        <v>2808690</v>
      </c>
      <c r="X26" s="718">
        <v>7594</v>
      </c>
      <c r="Y26" s="713">
        <v>0.2098512940783745</v>
      </c>
      <c r="Z26" s="1131">
        <v>99425387.385999992</v>
      </c>
      <c r="AA26" s="713">
        <v>2.70626525437117</v>
      </c>
    </row>
    <row r="27" spans="1:27" s="714" customFormat="1" ht="53.25" customHeight="1">
      <c r="A27" s="715" t="s">
        <v>344</v>
      </c>
      <c r="B27" s="711">
        <v>6801</v>
      </c>
      <c r="C27" s="1130">
        <v>1000173.62</v>
      </c>
      <c r="D27" s="711">
        <v>12156</v>
      </c>
      <c r="E27" s="1130">
        <v>2153595.87</v>
      </c>
      <c r="F27" s="711">
        <v>28</v>
      </c>
      <c r="G27" s="1130">
        <v>13572.55</v>
      </c>
      <c r="H27" s="711">
        <v>0</v>
      </c>
      <c r="I27" s="711">
        <v>0</v>
      </c>
      <c r="J27" s="711">
        <v>18985</v>
      </c>
      <c r="K27" s="1130">
        <v>3167342.04</v>
      </c>
      <c r="L27" s="711">
        <v>257</v>
      </c>
      <c r="M27" s="711">
        <v>8809</v>
      </c>
      <c r="N27" s="711">
        <v>40</v>
      </c>
      <c r="O27" s="1130">
        <v>41146092.539999999</v>
      </c>
      <c r="P27" s="711">
        <v>35</v>
      </c>
      <c r="Q27" s="1130">
        <v>3945.74</v>
      </c>
      <c r="R27" s="711">
        <v>0</v>
      </c>
      <c r="S27" s="1130">
        <v>0</v>
      </c>
      <c r="T27" s="711">
        <v>0</v>
      </c>
      <c r="U27" s="1130">
        <v>0</v>
      </c>
      <c r="V27" s="711">
        <v>6186</v>
      </c>
      <c r="W27" s="1130">
        <v>2171230</v>
      </c>
      <c r="X27" s="718">
        <v>25503</v>
      </c>
      <c r="Y27" s="713">
        <v>0.70474552974463855</v>
      </c>
      <c r="Z27" s="1131">
        <v>46497419.32</v>
      </c>
      <c r="AA27" s="713">
        <v>1.265615891795473</v>
      </c>
    </row>
    <row r="28" spans="1:27" s="714" customFormat="1" ht="53.25" customHeight="1">
      <c r="A28" s="715" t="s">
        <v>185</v>
      </c>
      <c r="B28" s="711">
        <v>127362</v>
      </c>
      <c r="C28" s="1130">
        <v>22369751.34</v>
      </c>
      <c r="D28" s="711">
        <v>290814</v>
      </c>
      <c r="E28" s="1130">
        <v>49655825.339999996</v>
      </c>
      <c r="F28" s="711">
        <v>45347</v>
      </c>
      <c r="G28" s="1130">
        <v>7884776</v>
      </c>
      <c r="H28" s="711">
        <v>0</v>
      </c>
      <c r="I28" s="711">
        <v>0</v>
      </c>
      <c r="J28" s="711">
        <v>463523</v>
      </c>
      <c r="K28" s="1130">
        <v>79910352.680000007</v>
      </c>
      <c r="L28" s="711">
        <v>37934</v>
      </c>
      <c r="M28" s="711">
        <v>1020256.95</v>
      </c>
      <c r="N28" s="711">
        <v>469</v>
      </c>
      <c r="O28" s="1130">
        <v>169624763.79848999</v>
      </c>
      <c r="P28" s="711">
        <v>777</v>
      </c>
      <c r="Q28" s="1130">
        <v>333102.09999999998</v>
      </c>
      <c r="R28" s="711">
        <v>67</v>
      </c>
      <c r="S28" s="1130">
        <v>43826.149999999994</v>
      </c>
      <c r="T28" s="711">
        <v>20</v>
      </c>
      <c r="U28" s="1130">
        <v>10420.060000000001</v>
      </c>
      <c r="V28" s="711">
        <v>51097</v>
      </c>
      <c r="W28" s="1130">
        <v>14648744</v>
      </c>
      <c r="X28" s="718">
        <v>553887</v>
      </c>
      <c r="Y28" s="713">
        <v>15.306018399155732</v>
      </c>
      <c r="Z28" s="1131">
        <v>265591465.73848999</v>
      </c>
      <c r="AA28" s="713">
        <v>7.2291491588072461</v>
      </c>
    </row>
    <row r="29" spans="1:27" s="714" customFormat="1" ht="53.25" customHeight="1">
      <c r="A29" s="715" t="s">
        <v>186</v>
      </c>
      <c r="B29" s="711">
        <v>6029</v>
      </c>
      <c r="C29" s="1130">
        <v>2300926.7280800021</v>
      </c>
      <c r="D29" s="711">
        <v>7293</v>
      </c>
      <c r="E29" s="1130">
        <v>1590274.0929499969</v>
      </c>
      <c r="F29" s="711">
        <v>134</v>
      </c>
      <c r="G29" s="1130">
        <v>55606.107000000004</v>
      </c>
      <c r="H29" s="711">
        <v>0</v>
      </c>
      <c r="I29" s="711">
        <v>0</v>
      </c>
      <c r="J29" s="711">
        <v>13456</v>
      </c>
      <c r="K29" s="1130">
        <v>3946806.9280299987</v>
      </c>
      <c r="L29" s="711">
        <v>58</v>
      </c>
      <c r="M29" s="711">
        <v>11306.56</v>
      </c>
      <c r="N29" s="711">
        <v>1044</v>
      </c>
      <c r="O29" s="1130">
        <v>50767376.440000005</v>
      </c>
      <c r="P29" s="711">
        <v>107</v>
      </c>
      <c r="Q29" s="1130">
        <v>53291.406000000003</v>
      </c>
      <c r="R29" s="711">
        <v>0</v>
      </c>
      <c r="S29" s="1130">
        <v>0</v>
      </c>
      <c r="T29" s="711">
        <v>0</v>
      </c>
      <c r="U29" s="1130">
        <v>0</v>
      </c>
      <c r="V29" s="711">
        <v>8979</v>
      </c>
      <c r="W29" s="1130">
        <v>9778100</v>
      </c>
      <c r="X29" s="718">
        <v>23644</v>
      </c>
      <c r="Y29" s="713">
        <v>0.65337424245313236</v>
      </c>
      <c r="Z29" s="1131">
        <v>64556881.334030002</v>
      </c>
      <c r="AA29" s="713">
        <v>1.7571774119076615</v>
      </c>
    </row>
    <row r="30" spans="1:27" s="714" customFormat="1" ht="53.25" customHeight="1">
      <c r="A30" s="717" t="s">
        <v>187</v>
      </c>
      <c r="B30" s="711">
        <v>11451</v>
      </c>
      <c r="C30" s="1130">
        <v>3276247</v>
      </c>
      <c r="D30" s="711">
        <v>5731</v>
      </c>
      <c r="E30" s="1130">
        <v>1385589</v>
      </c>
      <c r="F30" s="711">
        <v>1148</v>
      </c>
      <c r="G30" s="1130">
        <v>414762</v>
      </c>
      <c r="H30" s="711">
        <v>0</v>
      </c>
      <c r="I30" s="711">
        <v>0</v>
      </c>
      <c r="J30" s="711">
        <v>18330</v>
      </c>
      <c r="K30" s="1130">
        <v>5076598</v>
      </c>
      <c r="L30" s="711">
        <v>0</v>
      </c>
      <c r="M30" s="711">
        <v>0</v>
      </c>
      <c r="N30" s="711">
        <v>208</v>
      </c>
      <c r="O30" s="1130">
        <v>24271123</v>
      </c>
      <c r="P30" s="711">
        <v>73</v>
      </c>
      <c r="Q30" s="1130">
        <v>59077</v>
      </c>
      <c r="R30" s="711">
        <v>0</v>
      </c>
      <c r="S30" s="1130">
        <v>0</v>
      </c>
      <c r="T30" s="711">
        <v>0</v>
      </c>
      <c r="U30" s="1130">
        <v>0</v>
      </c>
      <c r="V30" s="711">
        <v>13632</v>
      </c>
      <c r="W30" s="1130">
        <v>9541310</v>
      </c>
      <c r="X30" s="718">
        <v>32243</v>
      </c>
      <c r="Y30" s="713">
        <v>0.89099753423347772</v>
      </c>
      <c r="Z30" s="1131">
        <v>38948108</v>
      </c>
      <c r="AA30" s="713">
        <v>1.0601307591056732</v>
      </c>
    </row>
    <row r="31" spans="1:27" s="15" customFormat="1" ht="60.75" customHeight="1">
      <c r="A31" s="706" t="s">
        <v>270</v>
      </c>
      <c r="B31" s="707">
        <v>1102262</v>
      </c>
      <c r="C31" s="1137">
        <v>256008385.92607006</v>
      </c>
      <c r="D31" s="707">
        <v>1016941</v>
      </c>
      <c r="E31" s="1137">
        <v>218672847.85989979</v>
      </c>
      <c r="F31" s="707">
        <v>448538</v>
      </c>
      <c r="G31" s="1137">
        <v>148515628.04902002</v>
      </c>
      <c r="H31" s="707">
        <v>3</v>
      </c>
      <c r="I31" s="707">
        <v>220</v>
      </c>
      <c r="J31" s="707">
        <v>2567744</v>
      </c>
      <c r="K31" s="1137">
        <v>623197081.83498991</v>
      </c>
      <c r="L31" s="707">
        <v>170703</v>
      </c>
      <c r="M31" s="707">
        <v>15568387.345380001</v>
      </c>
      <c r="N31" s="707">
        <v>263159</v>
      </c>
      <c r="O31" s="1137">
        <v>2253415577.1143599</v>
      </c>
      <c r="P31" s="707">
        <v>8328</v>
      </c>
      <c r="Q31" s="1137">
        <v>2420508.2913799998</v>
      </c>
      <c r="R31" s="707">
        <v>19679</v>
      </c>
      <c r="S31" s="1137">
        <v>32718282.536260001</v>
      </c>
      <c r="T31" s="707">
        <v>9829</v>
      </c>
      <c r="U31" s="1137">
        <v>3950375.5240000002</v>
      </c>
      <c r="V31" s="707">
        <v>579311</v>
      </c>
      <c r="W31" s="1137">
        <v>742626395.4339999</v>
      </c>
      <c r="X31" s="719">
        <v>3618753</v>
      </c>
      <c r="Y31" s="720">
        <v>100</v>
      </c>
      <c r="Z31" s="708">
        <v>3673896608.0803695</v>
      </c>
      <c r="AA31" s="720">
        <v>100</v>
      </c>
    </row>
    <row r="32" spans="1:27">
      <c r="A32" s="19"/>
      <c r="B32" s="20"/>
      <c r="C32" s="1142"/>
      <c r="D32" s="20"/>
      <c r="E32" s="1142"/>
      <c r="F32" s="20"/>
      <c r="G32" s="1142"/>
      <c r="H32" s="20"/>
      <c r="I32" s="20"/>
      <c r="J32" s="20"/>
      <c r="K32" s="1142"/>
      <c r="L32" s="20"/>
      <c r="M32" s="20"/>
      <c r="N32" s="20"/>
      <c r="O32" s="1142"/>
      <c r="P32" s="20"/>
      <c r="Q32" s="1142"/>
      <c r="R32" s="20"/>
      <c r="S32" s="1142"/>
      <c r="T32" s="20"/>
      <c r="U32" s="1142"/>
      <c r="V32" s="20"/>
      <c r="W32" s="1142"/>
      <c r="X32" s="20"/>
      <c r="Y32" s="20"/>
      <c r="Z32" s="1141"/>
      <c r="AA32" s="20"/>
    </row>
    <row r="33" spans="24:25">
      <c r="X33" s="224"/>
      <c r="Y33" s="224"/>
    </row>
  </sheetData>
  <mergeCells count="20">
    <mergeCell ref="Y6:Y7"/>
    <mergeCell ref="AA6:AA7"/>
    <mergeCell ref="A4:A8"/>
    <mergeCell ref="B4:O4"/>
    <mergeCell ref="P4:Q5"/>
    <mergeCell ref="R4:S5"/>
    <mergeCell ref="T4:U5"/>
    <mergeCell ref="B5:K5"/>
    <mergeCell ref="L5:M5"/>
    <mergeCell ref="N5:O5"/>
    <mergeCell ref="B6:C6"/>
    <mergeCell ref="D6:E6"/>
    <mergeCell ref="F6:G6"/>
    <mergeCell ref="H6:I6"/>
    <mergeCell ref="J6:K6"/>
    <mergeCell ref="A1:D1"/>
    <mergeCell ref="A2:D2"/>
    <mergeCell ref="Y3:AA3"/>
    <mergeCell ref="V4:W5"/>
    <mergeCell ref="X4:AA5"/>
  </mergeCells>
  <printOptions horizontalCentered="1"/>
  <pageMargins left="0.25" right="0.25" top="0.75" bottom="0.75" header="0.3" footer="0.3"/>
  <pageSetup paperSize="9" scale="28" orientation="landscape" r:id="rId1"/>
  <headerFooter alignWithMargins="0"/>
  <rowBreaks count="1" manualBreakCount="1">
    <brk id="3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159"/>
  <sheetViews>
    <sheetView view="pageBreakPreview" zoomScale="50" zoomScaleNormal="40" zoomScaleSheetLayoutView="50" workbookViewId="0">
      <selection sqref="A1:XFD1048576"/>
    </sheetView>
  </sheetViews>
  <sheetFormatPr defaultColWidth="9" defaultRowHeight="26.25"/>
  <cols>
    <col min="1" max="1" width="15.140625" style="28" customWidth="1"/>
    <col min="2" max="2" width="14.85546875" style="28" customWidth="1"/>
    <col min="3" max="3" width="27.28515625" style="1175" bestFit="1" customWidth="1"/>
    <col min="4" max="4" width="14.85546875" style="28" customWidth="1"/>
    <col min="5" max="5" width="25.5703125" style="1175" bestFit="1" customWidth="1"/>
    <col min="6" max="6" width="14.85546875" style="28" customWidth="1"/>
    <col min="7" max="7" width="25.5703125" style="1175" bestFit="1" customWidth="1"/>
    <col min="8" max="8" width="14.85546875" style="28" customWidth="1"/>
    <col min="9" max="9" width="20.140625" style="1175" bestFit="1" customWidth="1"/>
    <col min="10" max="10" width="14.85546875" style="28" customWidth="1"/>
    <col min="11" max="11" width="27.28515625" style="1175" bestFit="1" customWidth="1"/>
    <col min="12" max="12" width="14.85546875" style="28" customWidth="1"/>
    <col min="13" max="13" width="23.42578125" style="1175" bestFit="1" customWidth="1"/>
    <col min="14" max="14" width="14.85546875" style="29" customWidth="1"/>
    <col min="15" max="15" width="27.28515625" style="1179" bestFit="1" customWidth="1"/>
    <col min="16" max="16" width="14.85546875" style="29" customWidth="1"/>
    <col min="17" max="17" width="23.42578125" style="1179" bestFit="1" customWidth="1"/>
    <col min="18" max="18" width="14.85546875" style="29" customWidth="1"/>
    <col min="19" max="19" width="25.5703125" style="1179" bestFit="1" customWidth="1"/>
    <col min="20" max="20" width="14.85546875" style="29" customWidth="1"/>
    <col min="21" max="21" width="23.42578125" style="1179" customWidth="1"/>
    <col min="22" max="22" width="14.85546875" style="29" customWidth="1"/>
    <col min="23" max="23" width="27.28515625" style="1179" bestFit="1" customWidth="1"/>
    <col min="24" max="24" width="19.28515625" style="28" bestFit="1" customWidth="1"/>
    <col min="25" max="25" width="11.28515625" style="28" bestFit="1" customWidth="1"/>
    <col min="26" max="26" width="30.140625" style="1175" bestFit="1" customWidth="1"/>
    <col min="27" max="27" width="14.140625" style="28" bestFit="1" customWidth="1"/>
    <col min="28" max="16384" width="9" style="28"/>
  </cols>
  <sheetData>
    <row r="1" spans="1:27">
      <c r="A1" s="1083" t="s">
        <v>888</v>
      </c>
    </row>
    <row r="2" spans="1:27">
      <c r="A2" s="935" t="s">
        <v>889</v>
      </c>
    </row>
    <row r="3" spans="1:27">
      <c r="A3" s="30"/>
      <c r="X3" s="1532" t="s">
        <v>536</v>
      </c>
      <c r="Y3" s="1532"/>
      <c r="Z3" s="1532"/>
      <c r="AA3" s="1532"/>
    </row>
    <row r="4" spans="1:27" s="501" customFormat="1" ht="50.25" customHeight="1">
      <c r="A4" s="1524" t="s">
        <v>286</v>
      </c>
      <c r="B4" s="1531" t="s">
        <v>721</v>
      </c>
      <c r="C4" s="1528"/>
      <c r="D4" s="1528"/>
      <c r="E4" s="1528"/>
      <c r="F4" s="1528"/>
      <c r="G4" s="1528"/>
      <c r="H4" s="1528"/>
      <c r="I4" s="1528"/>
      <c r="J4" s="1528"/>
      <c r="K4" s="1528"/>
      <c r="L4" s="1528"/>
      <c r="M4" s="1528"/>
      <c r="N4" s="1528"/>
      <c r="O4" s="1529"/>
      <c r="P4" s="1514" t="s">
        <v>728</v>
      </c>
      <c r="Q4" s="1515"/>
      <c r="R4" s="1514" t="s">
        <v>603</v>
      </c>
      <c r="S4" s="1515"/>
      <c r="T4" s="1514" t="s">
        <v>604</v>
      </c>
      <c r="U4" s="1515"/>
      <c r="V4" s="1514" t="s">
        <v>540</v>
      </c>
      <c r="W4" s="1515"/>
      <c r="X4" s="1518" t="s">
        <v>727</v>
      </c>
      <c r="Y4" s="1519"/>
      <c r="Z4" s="1519"/>
      <c r="AA4" s="1520"/>
    </row>
    <row r="5" spans="1:27" s="501" customFormat="1" ht="50.25" customHeight="1">
      <c r="A5" s="1525"/>
      <c r="B5" s="1530" t="s">
        <v>203</v>
      </c>
      <c r="C5" s="1480"/>
      <c r="D5" s="1480"/>
      <c r="E5" s="1480"/>
      <c r="F5" s="1480"/>
      <c r="G5" s="1480"/>
      <c r="H5" s="1480"/>
      <c r="I5" s="1480"/>
      <c r="J5" s="1480"/>
      <c r="K5" s="1481"/>
      <c r="L5" s="1482" t="s">
        <v>208</v>
      </c>
      <c r="M5" s="1483"/>
      <c r="N5" s="1482" t="s">
        <v>209</v>
      </c>
      <c r="O5" s="1483"/>
      <c r="P5" s="1516"/>
      <c r="Q5" s="1517"/>
      <c r="R5" s="1516"/>
      <c r="S5" s="1517"/>
      <c r="T5" s="1516"/>
      <c r="U5" s="1517"/>
      <c r="V5" s="1516"/>
      <c r="W5" s="1517"/>
      <c r="X5" s="1521"/>
      <c r="Y5" s="1522"/>
      <c r="Z5" s="1522"/>
      <c r="AA5" s="1523"/>
    </row>
    <row r="6" spans="1:27" s="501" customFormat="1" ht="50.25" customHeight="1">
      <c r="A6" s="1525"/>
      <c r="B6" s="1486" t="s">
        <v>204</v>
      </c>
      <c r="C6" s="1485"/>
      <c r="D6" s="1486" t="s">
        <v>722</v>
      </c>
      <c r="E6" s="1485"/>
      <c r="F6" s="1486" t="s">
        <v>206</v>
      </c>
      <c r="G6" s="1485"/>
      <c r="H6" s="1486" t="s">
        <v>723</v>
      </c>
      <c r="I6" s="1485"/>
      <c r="J6" s="1486" t="s">
        <v>341</v>
      </c>
      <c r="K6" s="1485"/>
      <c r="L6" s="491" t="s">
        <v>276</v>
      </c>
      <c r="M6" s="1127" t="s">
        <v>277</v>
      </c>
      <c r="N6" s="491" t="s">
        <v>276</v>
      </c>
      <c r="O6" s="1127" t="s">
        <v>277</v>
      </c>
      <c r="P6" s="491" t="s">
        <v>276</v>
      </c>
      <c r="Q6" s="1127" t="s">
        <v>277</v>
      </c>
      <c r="R6" s="491" t="s">
        <v>276</v>
      </c>
      <c r="S6" s="1127" t="s">
        <v>277</v>
      </c>
      <c r="T6" s="491" t="s">
        <v>276</v>
      </c>
      <c r="U6" s="1127" t="s">
        <v>277</v>
      </c>
      <c r="V6" s="491" t="s">
        <v>276</v>
      </c>
      <c r="W6" s="1127" t="s">
        <v>277</v>
      </c>
      <c r="X6" s="491" t="s">
        <v>276</v>
      </c>
      <c r="Y6" s="1476" t="s">
        <v>278</v>
      </c>
      <c r="Z6" s="1127" t="s">
        <v>277</v>
      </c>
      <c r="AA6" s="1476" t="s">
        <v>278</v>
      </c>
    </row>
    <row r="7" spans="1:27" s="501" customFormat="1" ht="52.5">
      <c r="A7" s="1525"/>
      <c r="B7" s="948" t="s">
        <v>870</v>
      </c>
      <c r="C7" s="1126" t="s">
        <v>872</v>
      </c>
      <c r="D7" s="948" t="s">
        <v>870</v>
      </c>
      <c r="E7" s="1126" t="s">
        <v>872</v>
      </c>
      <c r="F7" s="948" t="s">
        <v>870</v>
      </c>
      <c r="G7" s="1126" t="s">
        <v>872</v>
      </c>
      <c r="H7" s="948" t="s">
        <v>870</v>
      </c>
      <c r="I7" s="1126" t="s">
        <v>872</v>
      </c>
      <c r="J7" s="948" t="s">
        <v>870</v>
      </c>
      <c r="K7" s="1126" t="s">
        <v>872</v>
      </c>
      <c r="L7" s="491" t="s">
        <v>279</v>
      </c>
      <c r="M7" s="1127" t="s">
        <v>280</v>
      </c>
      <c r="N7" s="491" t="s">
        <v>279</v>
      </c>
      <c r="O7" s="1127" t="s">
        <v>280</v>
      </c>
      <c r="P7" s="491" t="s">
        <v>279</v>
      </c>
      <c r="Q7" s="1127" t="s">
        <v>280</v>
      </c>
      <c r="R7" s="491" t="s">
        <v>279</v>
      </c>
      <c r="S7" s="1127" t="s">
        <v>280</v>
      </c>
      <c r="T7" s="491" t="s">
        <v>279</v>
      </c>
      <c r="U7" s="1127" t="s">
        <v>280</v>
      </c>
      <c r="V7" s="491" t="s">
        <v>279</v>
      </c>
      <c r="W7" s="1127" t="s">
        <v>280</v>
      </c>
      <c r="X7" s="491" t="s">
        <v>279</v>
      </c>
      <c r="Y7" s="1477"/>
      <c r="Z7" s="1127" t="s">
        <v>280</v>
      </c>
      <c r="AA7" s="1477"/>
    </row>
    <row r="8" spans="1:27" s="501" customFormat="1" ht="52.5">
      <c r="A8" s="1526"/>
      <c r="B8" s="1028" t="s">
        <v>890</v>
      </c>
      <c r="C8" s="1128" t="s">
        <v>282</v>
      </c>
      <c r="D8" s="1028" t="s">
        <v>890</v>
      </c>
      <c r="E8" s="1128" t="s">
        <v>282</v>
      </c>
      <c r="F8" s="1028" t="s">
        <v>890</v>
      </c>
      <c r="G8" s="1128" t="s">
        <v>282</v>
      </c>
      <c r="H8" s="1028" t="s">
        <v>890</v>
      </c>
      <c r="I8" s="1128" t="s">
        <v>282</v>
      </c>
      <c r="J8" s="1028" t="s">
        <v>890</v>
      </c>
      <c r="K8" s="1128" t="s">
        <v>282</v>
      </c>
      <c r="L8" s="1028" t="s">
        <v>871</v>
      </c>
      <c r="M8" s="1128" t="s">
        <v>282</v>
      </c>
      <c r="N8" s="1028" t="s">
        <v>871</v>
      </c>
      <c r="O8" s="1128" t="s">
        <v>282</v>
      </c>
      <c r="P8" s="1028" t="s">
        <v>871</v>
      </c>
      <c r="Q8" s="1128" t="s">
        <v>282</v>
      </c>
      <c r="R8" s="1028" t="s">
        <v>871</v>
      </c>
      <c r="S8" s="1128" t="s">
        <v>282</v>
      </c>
      <c r="T8" s="1028" t="s">
        <v>871</v>
      </c>
      <c r="U8" s="1128" t="s">
        <v>282</v>
      </c>
      <c r="V8" s="1028" t="s">
        <v>871</v>
      </c>
      <c r="W8" s="1128" t="s">
        <v>282</v>
      </c>
      <c r="X8" s="1028" t="s">
        <v>871</v>
      </c>
      <c r="Y8" s="492" t="s">
        <v>283</v>
      </c>
      <c r="Z8" s="1128" t="s">
        <v>282</v>
      </c>
      <c r="AA8" s="492" t="s">
        <v>283</v>
      </c>
    </row>
    <row r="9" spans="1:27" ht="53.25" customHeight="1">
      <c r="A9" s="721" t="s">
        <v>799</v>
      </c>
      <c r="B9" s="722">
        <v>0</v>
      </c>
      <c r="C9" s="1115">
        <v>0</v>
      </c>
      <c r="D9" s="722">
        <v>75</v>
      </c>
      <c r="E9" s="1115">
        <v>29787.57</v>
      </c>
      <c r="F9" s="722">
        <v>0</v>
      </c>
      <c r="G9" s="1115">
        <v>0</v>
      </c>
      <c r="H9" s="722">
        <v>0</v>
      </c>
      <c r="I9" s="1115">
        <v>0</v>
      </c>
      <c r="J9" s="722">
        <v>75</v>
      </c>
      <c r="K9" s="1115">
        <v>29787.57</v>
      </c>
      <c r="L9" s="722">
        <v>0</v>
      </c>
      <c r="M9" s="1115">
        <v>0</v>
      </c>
      <c r="N9" s="722">
        <v>6</v>
      </c>
      <c r="O9" s="1115">
        <v>62639684.313772298</v>
      </c>
      <c r="P9" s="722">
        <v>0</v>
      </c>
      <c r="Q9" s="1115">
        <v>0</v>
      </c>
      <c r="R9" s="722">
        <v>0</v>
      </c>
      <c r="S9" s="1115">
        <v>0</v>
      </c>
      <c r="T9" s="722">
        <v>0</v>
      </c>
      <c r="U9" s="1115">
        <v>0</v>
      </c>
      <c r="V9" s="722">
        <v>42</v>
      </c>
      <c r="W9" s="1115">
        <v>19100</v>
      </c>
      <c r="X9" s="723">
        <v>123</v>
      </c>
      <c r="Y9" s="724">
        <v>1.0986135140180405E-2</v>
      </c>
      <c r="Z9" s="1113">
        <v>62688571.883772299</v>
      </c>
      <c r="AA9" s="726">
        <v>6.6953984421554811</v>
      </c>
    </row>
    <row r="10" spans="1:27" ht="53.25" customHeight="1">
      <c r="A10" s="727" t="s">
        <v>169</v>
      </c>
      <c r="B10" s="722">
        <v>7</v>
      </c>
      <c r="C10" s="1115">
        <v>1223.337</v>
      </c>
      <c r="D10" s="722">
        <v>52658</v>
      </c>
      <c r="E10" s="1115">
        <v>14151461.563999999</v>
      </c>
      <c r="F10" s="722">
        <v>195997</v>
      </c>
      <c r="G10" s="1115">
        <v>34392571.164999999</v>
      </c>
      <c r="H10" s="722">
        <v>0</v>
      </c>
      <c r="I10" s="1115">
        <v>0</v>
      </c>
      <c r="J10" s="722">
        <v>248662</v>
      </c>
      <c r="K10" s="1115">
        <v>48545256.066</v>
      </c>
      <c r="L10" s="722">
        <v>0</v>
      </c>
      <c r="M10" s="1115">
        <v>0</v>
      </c>
      <c r="N10" s="722">
        <v>0</v>
      </c>
      <c r="O10" s="1115">
        <v>0</v>
      </c>
      <c r="P10" s="722">
        <v>0</v>
      </c>
      <c r="Q10" s="1115">
        <v>0</v>
      </c>
      <c r="R10" s="722">
        <v>0</v>
      </c>
      <c r="S10" s="1115">
        <v>0</v>
      </c>
      <c r="T10" s="722">
        <v>0</v>
      </c>
      <c r="U10" s="1115">
        <v>0</v>
      </c>
      <c r="V10" s="722">
        <v>0</v>
      </c>
      <c r="W10" s="1115">
        <v>0</v>
      </c>
      <c r="X10" s="723">
        <v>248662</v>
      </c>
      <c r="Y10" s="724">
        <v>22.210035253882438</v>
      </c>
      <c r="Z10" s="1113">
        <v>48545256.066</v>
      </c>
      <c r="AA10" s="726">
        <v>5.184833887123105</v>
      </c>
    </row>
    <row r="11" spans="1:27" ht="53.25" customHeight="1">
      <c r="A11" s="727" t="s">
        <v>284</v>
      </c>
      <c r="B11" s="722">
        <v>0</v>
      </c>
      <c r="C11" s="1115">
        <v>0</v>
      </c>
      <c r="D11" s="722">
        <v>4302</v>
      </c>
      <c r="E11" s="1115">
        <v>1518538.861</v>
      </c>
      <c r="F11" s="722">
        <v>0</v>
      </c>
      <c r="G11" s="1115">
        <v>0</v>
      </c>
      <c r="H11" s="722">
        <v>0</v>
      </c>
      <c r="I11" s="1115">
        <v>0</v>
      </c>
      <c r="J11" s="722">
        <v>4302</v>
      </c>
      <c r="K11" s="1115">
        <v>1518538.861</v>
      </c>
      <c r="L11" s="722">
        <v>0</v>
      </c>
      <c r="M11" s="1115">
        <v>0</v>
      </c>
      <c r="N11" s="722">
        <v>0</v>
      </c>
      <c r="O11" s="1115">
        <v>0</v>
      </c>
      <c r="P11" s="722">
        <v>0</v>
      </c>
      <c r="Q11" s="1115">
        <v>0</v>
      </c>
      <c r="R11" s="722">
        <v>0</v>
      </c>
      <c r="S11" s="1115">
        <v>0</v>
      </c>
      <c r="T11" s="722">
        <v>0</v>
      </c>
      <c r="U11" s="1115">
        <v>0</v>
      </c>
      <c r="V11" s="722">
        <v>0</v>
      </c>
      <c r="W11" s="1115">
        <v>0</v>
      </c>
      <c r="X11" s="723">
        <v>4302</v>
      </c>
      <c r="Y11" s="724">
        <v>0.38424677539070001</v>
      </c>
      <c r="Z11" s="1113">
        <v>1518538.861</v>
      </c>
      <c r="AA11" s="726">
        <v>0.16218622340197014</v>
      </c>
    </row>
    <row r="12" spans="1:27" ht="53.25" customHeight="1">
      <c r="A12" s="727" t="s">
        <v>171</v>
      </c>
      <c r="B12" s="722">
        <v>367</v>
      </c>
      <c r="C12" s="1115">
        <v>86568</v>
      </c>
      <c r="D12" s="722">
        <v>17989</v>
      </c>
      <c r="E12" s="1115">
        <v>3363497</v>
      </c>
      <c r="F12" s="722">
        <v>964</v>
      </c>
      <c r="G12" s="1115">
        <v>92153</v>
      </c>
      <c r="H12" s="722">
        <v>0</v>
      </c>
      <c r="I12" s="1115">
        <v>0</v>
      </c>
      <c r="J12" s="722">
        <v>19320</v>
      </c>
      <c r="K12" s="1115">
        <v>3542218</v>
      </c>
      <c r="L12" s="722">
        <v>0</v>
      </c>
      <c r="M12" s="1115">
        <v>0</v>
      </c>
      <c r="N12" s="722">
        <v>343</v>
      </c>
      <c r="O12" s="1115">
        <v>8794666.5394266602</v>
      </c>
      <c r="P12" s="722">
        <v>3</v>
      </c>
      <c r="Q12" s="1115">
        <v>135</v>
      </c>
      <c r="R12" s="722">
        <v>0</v>
      </c>
      <c r="S12" s="1115">
        <v>0</v>
      </c>
      <c r="T12" s="722">
        <v>0</v>
      </c>
      <c r="U12" s="1115">
        <v>0</v>
      </c>
      <c r="V12" s="722">
        <v>137</v>
      </c>
      <c r="W12" s="1115">
        <v>76790</v>
      </c>
      <c r="X12" s="723">
        <v>19803</v>
      </c>
      <c r="Y12" s="724">
        <v>1.7687677575690453</v>
      </c>
      <c r="Z12" s="1113">
        <v>12413809.53942666</v>
      </c>
      <c r="AA12" s="726">
        <v>1.3258461399566122</v>
      </c>
    </row>
    <row r="13" spans="1:27" ht="53.25" customHeight="1">
      <c r="A13" s="727" t="s">
        <v>172</v>
      </c>
      <c r="B13" s="722">
        <v>13400</v>
      </c>
      <c r="C13" s="1115">
        <v>2850319</v>
      </c>
      <c r="D13" s="722">
        <v>22589</v>
      </c>
      <c r="E13" s="1115">
        <v>6082677</v>
      </c>
      <c r="F13" s="722">
        <v>331</v>
      </c>
      <c r="G13" s="1115">
        <v>138854</v>
      </c>
      <c r="H13" s="722">
        <v>0</v>
      </c>
      <c r="I13" s="1115">
        <v>0</v>
      </c>
      <c r="J13" s="722">
        <v>36320</v>
      </c>
      <c r="K13" s="1115">
        <v>9071850</v>
      </c>
      <c r="L13" s="722">
        <v>0</v>
      </c>
      <c r="M13" s="1115">
        <v>0</v>
      </c>
      <c r="N13" s="722">
        <v>0</v>
      </c>
      <c r="O13" s="1115">
        <v>0</v>
      </c>
      <c r="P13" s="722">
        <v>4</v>
      </c>
      <c r="Q13" s="1115">
        <v>273</v>
      </c>
      <c r="R13" s="722">
        <v>0</v>
      </c>
      <c r="S13" s="1115">
        <v>0</v>
      </c>
      <c r="T13" s="722">
        <v>0</v>
      </c>
      <c r="U13" s="1115">
        <v>0</v>
      </c>
      <c r="V13" s="722">
        <v>3094</v>
      </c>
      <c r="W13" s="1115">
        <v>3231800</v>
      </c>
      <c r="X13" s="723">
        <v>39418</v>
      </c>
      <c r="Y13" s="724">
        <v>3.5207436988262697</v>
      </c>
      <c r="Z13" s="1113">
        <v>12303923</v>
      </c>
      <c r="AA13" s="726">
        <v>1.3141098036072181</v>
      </c>
    </row>
    <row r="14" spans="1:27" ht="53.25" customHeight="1">
      <c r="A14" s="727" t="s">
        <v>173</v>
      </c>
      <c r="B14" s="722">
        <v>0</v>
      </c>
      <c r="C14" s="1115">
        <v>0</v>
      </c>
      <c r="D14" s="722">
        <v>15</v>
      </c>
      <c r="E14" s="1115">
        <v>3800</v>
      </c>
      <c r="F14" s="722">
        <v>0</v>
      </c>
      <c r="G14" s="1115">
        <v>0</v>
      </c>
      <c r="H14" s="722">
        <v>0</v>
      </c>
      <c r="I14" s="1115">
        <v>0</v>
      </c>
      <c r="J14" s="722">
        <v>15</v>
      </c>
      <c r="K14" s="1115">
        <v>3800</v>
      </c>
      <c r="L14" s="722">
        <v>0</v>
      </c>
      <c r="M14" s="1115">
        <v>0</v>
      </c>
      <c r="N14" s="722">
        <v>20</v>
      </c>
      <c r="O14" s="1115">
        <v>4265920</v>
      </c>
      <c r="P14" s="722">
        <v>0</v>
      </c>
      <c r="Q14" s="1115">
        <v>0</v>
      </c>
      <c r="R14" s="722">
        <v>0</v>
      </c>
      <c r="S14" s="1115">
        <v>0</v>
      </c>
      <c r="T14" s="722">
        <v>0</v>
      </c>
      <c r="U14" s="1115">
        <v>0</v>
      </c>
      <c r="V14" s="722">
        <v>0</v>
      </c>
      <c r="W14" s="1115">
        <v>0</v>
      </c>
      <c r="X14" s="723">
        <v>35</v>
      </c>
      <c r="Y14" s="724">
        <v>3.1261360154984891E-3</v>
      </c>
      <c r="Z14" s="1113">
        <v>4269720</v>
      </c>
      <c r="AA14" s="726">
        <v>0.45602373410966662</v>
      </c>
    </row>
    <row r="15" spans="1:27" ht="53.25" customHeight="1">
      <c r="A15" s="727" t="s">
        <v>174</v>
      </c>
      <c r="B15" s="722">
        <v>119</v>
      </c>
      <c r="C15" s="1115">
        <v>4733.2</v>
      </c>
      <c r="D15" s="722">
        <v>145</v>
      </c>
      <c r="E15" s="1115">
        <v>13935.2</v>
      </c>
      <c r="F15" s="722">
        <v>0</v>
      </c>
      <c r="G15" s="1115">
        <v>0</v>
      </c>
      <c r="H15" s="722">
        <v>0</v>
      </c>
      <c r="I15" s="1115">
        <v>0</v>
      </c>
      <c r="J15" s="722">
        <v>264</v>
      </c>
      <c r="K15" s="1115">
        <v>18668.400000000001</v>
      </c>
      <c r="L15" s="722">
        <v>0</v>
      </c>
      <c r="M15" s="1115">
        <v>0</v>
      </c>
      <c r="N15" s="722">
        <v>12</v>
      </c>
      <c r="O15" s="1115">
        <v>5683174</v>
      </c>
      <c r="P15" s="722">
        <v>1</v>
      </c>
      <c r="Q15" s="1115">
        <v>27.17</v>
      </c>
      <c r="R15" s="722">
        <v>0</v>
      </c>
      <c r="S15" s="1115">
        <v>0</v>
      </c>
      <c r="T15" s="722">
        <v>0</v>
      </c>
      <c r="U15" s="1115">
        <v>0</v>
      </c>
      <c r="V15" s="722">
        <v>8</v>
      </c>
      <c r="W15" s="1115">
        <v>202845</v>
      </c>
      <c r="X15" s="723">
        <v>285</v>
      </c>
      <c r="Y15" s="724">
        <v>2.5455678983344842E-2</v>
      </c>
      <c r="Z15" s="1113">
        <v>5904714.5700000003</v>
      </c>
      <c r="AA15" s="726">
        <v>0.63064790830854345</v>
      </c>
    </row>
    <row r="16" spans="1:27" ht="53.25" customHeight="1">
      <c r="A16" s="727" t="s">
        <v>175</v>
      </c>
      <c r="B16" s="722">
        <v>2847</v>
      </c>
      <c r="C16" s="1115">
        <v>792585.80900000001</v>
      </c>
      <c r="D16" s="722">
        <v>4979</v>
      </c>
      <c r="E16" s="1115">
        <v>878764.38699999999</v>
      </c>
      <c r="F16" s="722">
        <v>24</v>
      </c>
      <c r="G16" s="1115">
        <v>2222</v>
      </c>
      <c r="H16" s="722">
        <v>0</v>
      </c>
      <c r="I16" s="1115">
        <v>0</v>
      </c>
      <c r="J16" s="722">
        <v>7850</v>
      </c>
      <c r="K16" s="1115">
        <v>1673572.196</v>
      </c>
      <c r="L16" s="722">
        <v>0</v>
      </c>
      <c r="M16" s="1115">
        <v>0</v>
      </c>
      <c r="N16" s="722">
        <v>12791</v>
      </c>
      <c r="O16" s="1115">
        <v>108248288.06200001</v>
      </c>
      <c r="P16" s="722">
        <v>5</v>
      </c>
      <c r="Q16" s="1115">
        <v>119.702</v>
      </c>
      <c r="R16" s="722">
        <v>0</v>
      </c>
      <c r="S16" s="1115">
        <v>0</v>
      </c>
      <c r="T16" s="722">
        <v>0</v>
      </c>
      <c r="U16" s="1115">
        <v>0</v>
      </c>
      <c r="V16" s="722">
        <v>25</v>
      </c>
      <c r="W16" s="1115">
        <v>6560</v>
      </c>
      <c r="X16" s="723">
        <v>20671</v>
      </c>
      <c r="Y16" s="724">
        <v>1.8462959307534077</v>
      </c>
      <c r="Z16" s="1113">
        <v>109928539.96000001</v>
      </c>
      <c r="AA16" s="726">
        <v>11.740822179857906</v>
      </c>
    </row>
    <row r="17" spans="1:27" ht="53.25" customHeight="1">
      <c r="A17" s="727" t="s">
        <v>176</v>
      </c>
      <c r="B17" s="722">
        <v>209</v>
      </c>
      <c r="C17" s="1115">
        <v>36857.313999999998</v>
      </c>
      <c r="D17" s="722">
        <v>1991</v>
      </c>
      <c r="E17" s="1115">
        <v>424878.26500000001</v>
      </c>
      <c r="F17" s="722">
        <v>9</v>
      </c>
      <c r="G17" s="1115">
        <v>2500</v>
      </c>
      <c r="H17" s="722">
        <v>0</v>
      </c>
      <c r="I17" s="1115">
        <v>0</v>
      </c>
      <c r="J17" s="722">
        <v>2209</v>
      </c>
      <c r="K17" s="1115">
        <v>464235.57900000003</v>
      </c>
      <c r="L17" s="722">
        <v>0</v>
      </c>
      <c r="M17" s="1115">
        <v>0</v>
      </c>
      <c r="N17" s="722">
        <v>226</v>
      </c>
      <c r="O17" s="1115">
        <v>18128422.36964</v>
      </c>
      <c r="P17" s="722">
        <v>0</v>
      </c>
      <c r="Q17" s="1115">
        <v>0</v>
      </c>
      <c r="R17" s="722">
        <v>0</v>
      </c>
      <c r="S17" s="1115">
        <v>0</v>
      </c>
      <c r="T17" s="722">
        <v>0</v>
      </c>
      <c r="U17" s="1115">
        <v>0</v>
      </c>
      <c r="V17" s="722">
        <v>0</v>
      </c>
      <c r="W17" s="1115">
        <v>0</v>
      </c>
      <c r="X17" s="723">
        <v>2435</v>
      </c>
      <c r="Y17" s="724">
        <v>0.21748974850682345</v>
      </c>
      <c r="Z17" s="1113">
        <v>18592657.94864</v>
      </c>
      <c r="AA17" s="726">
        <v>1.9857726747333753</v>
      </c>
    </row>
    <row r="18" spans="1:27" ht="53.25" customHeight="1">
      <c r="A18" s="727" t="s">
        <v>177</v>
      </c>
      <c r="B18" s="722">
        <v>41</v>
      </c>
      <c r="C18" s="1115">
        <v>10675.536</v>
      </c>
      <c r="D18" s="722">
        <v>15764</v>
      </c>
      <c r="E18" s="1115">
        <v>2961886.8149999999</v>
      </c>
      <c r="F18" s="722">
        <v>146</v>
      </c>
      <c r="G18" s="1115">
        <v>122290.21</v>
      </c>
      <c r="H18" s="722">
        <v>0</v>
      </c>
      <c r="I18" s="1115">
        <v>0</v>
      </c>
      <c r="J18" s="722">
        <v>15951</v>
      </c>
      <c r="K18" s="1115">
        <v>3094852.5609999998</v>
      </c>
      <c r="L18" s="722">
        <v>0</v>
      </c>
      <c r="M18" s="1115">
        <v>0</v>
      </c>
      <c r="N18" s="722">
        <v>0</v>
      </c>
      <c r="O18" s="1115">
        <v>41774821.272039995</v>
      </c>
      <c r="P18" s="722">
        <v>3</v>
      </c>
      <c r="Q18" s="1115">
        <v>377.93599999999998</v>
      </c>
      <c r="R18" s="722">
        <v>0</v>
      </c>
      <c r="S18" s="1115">
        <v>0</v>
      </c>
      <c r="T18" s="722">
        <v>0</v>
      </c>
      <c r="U18" s="1115">
        <v>0</v>
      </c>
      <c r="V18" s="722">
        <v>0</v>
      </c>
      <c r="W18" s="1115">
        <v>0</v>
      </c>
      <c r="X18" s="723">
        <v>15954</v>
      </c>
      <c r="Y18" s="724">
        <v>1.4249821140360828</v>
      </c>
      <c r="Z18" s="1113">
        <v>44870051.769039989</v>
      </c>
      <c r="AA18" s="726">
        <v>4.7923068860280464</v>
      </c>
    </row>
    <row r="19" spans="1:27" ht="53.25" customHeight="1">
      <c r="A19" s="727" t="s">
        <v>178</v>
      </c>
      <c r="B19" s="722">
        <v>139</v>
      </c>
      <c r="C19" s="1115">
        <v>36985.449000000001</v>
      </c>
      <c r="D19" s="722">
        <v>1585</v>
      </c>
      <c r="E19" s="1115">
        <v>303361.55699999997</v>
      </c>
      <c r="F19" s="722">
        <v>1</v>
      </c>
      <c r="G19" s="1115">
        <v>500</v>
      </c>
      <c r="H19" s="722">
        <v>0</v>
      </c>
      <c r="I19" s="1115">
        <v>0</v>
      </c>
      <c r="J19" s="722">
        <v>1725</v>
      </c>
      <c r="K19" s="1115">
        <v>340847.00599999999</v>
      </c>
      <c r="L19" s="722">
        <v>8</v>
      </c>
      <c r="M19" s="1115">
        <v>240</v>
      </c>
      <c r="N19" s="722">
        <v>0</v>
      </c>
      <c r="O19" s="1115">
        <v>0</v>
      </c>
      <c r="P19" s="722">
        <v>0</v>
      </c>
      <c r="Q19" s="1115">
        <v>0</v>
      </c>
      <c r="R19" s="722">
        <v>0</v>
      </c>
      <c r="S19" s="1115">
        <v>0</v>
      </c>
      <c r="T19" s="722">
        <v>0</v>
      </c>
      <c r="U19" s="1115">
        <v>0</v>
      </c>
      <c r="V19" s="722">
        <v>0</v>
      </c>
      <c r="W19" s="1115">
        <v>0</v>
      </c>
      <c r="X19" s="723">
        <v>1733</v>
      </c>
      <c r="Y19" s="724">
        <v>0.15478839185311091</v>
      </c>
      <c r="Z19" s="1113">
        <v>341087.00599999999</v>
      </c>
      <c r="AA19" s="726">
        <v>3.6429501262941422E-2</v>
      </c>
    </row>
    <row r="20" spans="1:27" ht="53.25" customHeight="1">
      <c r="A20" s="727" t="s">
        <v>179</v>
      </c>
      <c r="B20" s="722">
        <v>14388</v>
      </c>
      <c r="C20" s="1115">
        <v>4279000.9768400006</v>
      </c>
      <c r="D20" s="722">
        <v>23012</v>
      </c>
      <c r="E20" s="1115">
        <v>13281239.970989799</v>
      </c>
      <c r="F20" s="722">
        <v>40375</v>
      </c>
      <c r="G20" s="1115">
        <v>59793979.569679998</v>
      </c>
      <c r="H20" s="722">
        <v>0</v>
      </c>
      <c r="I20" s="1115">
        <v>0</v>
      </c>
      <c r="J20" s="722">
        <v>77775</v>
      </c>
      <c r="K20" s="1115">
        <v>77354220.517509788</v>
      </c>
      <c r="L20" s="722">
        <v>1037</v>
      </c>
      <c r="M20" s="1115">
        <v>71445.287920000002</v>
      </c>
      <c r="N20" s="722">
        <v>0</v>
      </c>
      <c r="O20" s="1115">
        <v>16189566.914249999</v>
      </c>
      <c r="P20" s="722">
        <v>0</v>
      </c>
      <c r="Q20" s="1115">
        <v>0</v>
      </c>
      <c r="R20" s="722">
        <v>0</v>
      </c>
      <c r="S20" s="1115">
        <v>0</v>
      </c>
      <c r="T20" s="722">
        <v>0</v>
      </c>
      <c r="U20" s="1115">
        <v>0</v>
      </c>
      <c r="V20" s="722">
        <v>182864</v>
      </c>
      <c r="W20" s="1115">
        <v>45773070</v>
      </c>
      <c r="X20" s="723">
        <v>261676</v>
      </c>
      <c r="Y20" s="724">
        <v>23.372421942616647</v>
      </c>
      <c r="Z20" s="1113">
        <v>139388302.71967977</v>
      </c>
      <c r="AA20" s="726">
        <v>14.88724654015649</v>
      </c>
    </row>
    <row r="21" spans="1:27" s="29" customFormat="1" ht="53.25" customHeight="1">
      <c r="A21" s="727" t="s">
        <v>180</v>
      </c>
      <c r="B21" s="722">
        <v>60</v>
      </c>
      <c r="C21" s="1115">
        <v>9400</v>
      </c>
      <c r="D21" s="722">
        <v>4901</v>
      </c>
      <c r="E21" s="1115">
        <v>883847.59</v>
      </c>
      <c r="F21" s="722">
        <v>178</v>
      </c>
      <c r="G21" s="1115">
        <v>12389.33</v>
      </c>
      <c r="H21" s="722">
        <v>0</v>
      </c>
      <c r="I21" s="1115">
        <v>0</v>
      </c>
      <c r="J21" s="722">
        <v>5139</v>
      </c>
      <c r="K21" s="1115">
        <v>905636.91999999993</v>
      </c>
      <c r="L21" s="722">
        <v>63633</v>
      </c>
      <c r="M21" s="1115">
        <v>4926173.82</v>
      </c>
      <c r="N21" s="722">
        <v>9451</v>
      </c>
      <c r="O21" s="1115">
        <v>4322657.54</v>
      </c>
      <c r="P21" s="722">
        <v>0</v>
      </c>
      <c r="Q21" s="1115">
        <v>0</v>
      </c>
      <c r="R21" s="722">
        <v>0</v>
      </c>
      <c r="S21" s="1115">
        <v>0</v>
      </c>
      <c r="T21" s="722">
        <v>0</v>
      </c>
      <c r="U21" s="1115">
        <v>0</v>
      </c>
      <c r="V21" s="722">
        <v>8165</v>
      </c>
      <c r="W21" s="1115">
        <v>2176260</v>
      </c>
      <c r="X21" s="723">
        <v>86388</v>
      </c>
      <c r="Y21" s="724">
        <v>7.7160182316252426</v>
      </c>
      <c r="Z21" s="1113">
        <v>12330728.280000001</v>
      </c>
      <c r="AA21" s="728">
        <v>1.316972718243179</v>
      </c>
    </row>
    <row r="22" spans="1:27" ht="53.25" customHeight="1">
      <c r="A22" s="729" t="s">
        <v>181</v>
      </c>
      <c r="B22" s="722">
        <v>1</v>
      </c>
      <c r="C22" s="1115">
        <v>100</v>
      </c>
      <c r="D22" s="722">
        <v>930</v>
      </c>
      <c r="E22" s="1115">
        <v>138471.45337999999</v>
      </c>
      <c r="F22" s="722">
        <v>172</v>
      </c>
      <c r="G22" s="1115">
        <v>26359.760549999999</v>
      </c>
      <c r="H22" s="722">
        <v>0</v>
      </c>
      <c r="I22" s="1115">
        <v>0</v>
      </c>
      <c r="J22" s="722">
        <v>1103</v>
      </c>
      <c r="K22" s="1115">
        <v>164931.21393</v>
      </c>
      <c r="L22" s="722">
        <v>1246</v>
      </c>
      <c r="M22" s="1115">
        <v>37129.15</v>
      </c>
      <c r="N22" s="722">
        <v>13</v>
      </c>
      <c r="O22" s="1115">
        <v>10904222.26</v>
      </c>
      <c r="P22" s="722">
        <v>0</v>
      </c>
      <c r="Q22" s="1115">
        <v>0</v>
      </c>
      <c r="R22" s="722">
        <v>0</v>
      </c>
      <c r="S22" s="1115">
        <v>0</v>
      </c>
      <c r="T22" s="722">
        <v>0</v>
      </c>
      <c r="U22" s="1115">
        <v>0</v>
      </c>
      <c r="V22" s="722">
        <v>0</v>
      </c>
      <c r="W22" s="1115">
        <v>0</v>
      </c>
      <c r="X22" s="723">
        <v>2362</v>
      </c>
      <c r="Y22" s="724">
        <v>0.21096952196021232</v>
      </c>
      <c r="Z22" s="1113">
        <v>11106282.62393</v>
      </c>
      <c r="AA22" s="726">
        <v>1.1861968640196228</v>
      </c>
    </row>
    <row r="23" spans="1:27" ht="53.25" customHeight="1">
      <c r="A23" s="727" t="s">
        <v>182</v>
      </c>
      <c r="B23" s="722">
        <v>2</v>
      </c>
      <c r="C23" s="1115">
        <v>110</v>
      </c>
      <c r="D23" s="722">
        <v>1966</v>
      </c>
      <c r="E23" s="1115">
        <v>236645.04500000001</v>
      </c>
      <c r="F23" s="722">
        <v>244</v>
      </c>
      <c r="G23" s="1115">
        <v>79900</v>
      </c>
      <c r="H23" s="722">
        <v>0</v>
      </c>
      <c r="I23" s="1115">
        <v>0</v>
      </c>
      <c r="J23" s="722">
        <v>2212</v>
      </c>
      <c r="K23" s="1115">
        <v>316655.04500000004</v>
      </c>
      <c r="L23" s="722">
        <v>0</v>
      </c>
      <c r="M23" s="1115">
        <v>0</v>
      </c>
      <c r="N23" s="722">
        <v>214517</v>
      </c>
      <c r="O23" s="1115">
        <v>88524319.155769154</v>
      </c>
      <c r="P23" s="722">
        <v>0</v>
      </c>
      <c r="Q23" s="1115">
        <v>0</v>
      </c>
      <c r="R23" s="722">
        <v>0</v>
      </c>
      <c r="S23" s="1115">
        <v>0</v>
      </c>
      <c r="T23" s="722">
        <v>0</v>
      </c>
      <c r="U23" s="1115">
        <v>0</v>
      </c>
      <c r="V23" s="722">
        <v>2696</v>
      </c>
      <c r="W23" s="1115">
        <v>1016800</v>
      </c>
      <c r="X23" s="723">
        <v>219425</v>
      </c>
      <c r="Y23" s="724">
        <v>19.598639862878741</v>
      </c>
      <c r="Z23" s="1113">
        <v>89857774.200769156</v>
      </c>
      <c r="AA23" s="726">
        <v>9.5971814849259474</v>
      </c>
    </row>
    <row r="24" spans="1:27" ht="53.25" customHeight="1">
      <c r="A24" s="727" t="s">
        <v>183</v>
      </c>
      <c r="B24" s="722">
        <v>7</v>
      </c>
      <c r="C24" s="1115">
        <v>480</v>
      </c>
      <c r="D24" s="722">
        <v>15</v>
      </c>
      <c r="E24" s="1115">
        <v>1972</v>
      </c>
      <c r="F24" s="722">
        <v>7478</v>
      </c>
      <c r="G24" s="1115">
        <v>1629858</v>
      </c>
      <c r="H24" s="722">
        <v>0</v>
      </c>
      <c r="I24" s="1115">
        <v>0</v>
      </c>
      <c r="J24" s="722">
        <v>7500</v>
      </c>
      <c r="K24" s="1115">
        <v>1632310</v>
      </c>
      <c r="L24" s="722">
        <v>585</v>
      </c>
      <c r="M24" s="1115">
        <v>10911</v>
      </c>
      <c r="N24" s="722">
        <v>390</v>
      </c>
      <c r="O24" s="1115">
        <v>8123435</v>
      </c>
      <c r="P24" s="722">
        <v>0</v>
      </c>
      <c r="Q24" s="1115">
        <v>0</v>
      </c>
      <c r="R24" s="722">
        <v>0</v>
      </c>
      <c r="S24" s="1115">
        <v>0</v>
      </c>
      <c r="T24" s="722">
        <v>0</v>
      </c>
      <c r="U24" s="1115">
        <v>0</v>
      </c>
      <c r="V24" s="722">
        <v>455</v>
      </c>
      <c r="W24" s="1115">
        <v>15550030</v>
      </c>
      <c r="X24" s="723">
        <v>8930</v>
      </c>
      <c r="Y24" s="724">
        <v>0.79761127481147165</v>
      </c>
      <c r="Z24" s="1113">
        <v>25316686</v>
      </c>
      <c r="AA24" s="726">
        <v>2.7039266474152681</v>
      </c>
    </row>
    <row r="25" spans="1:27" s="29" customFormat="1" ht="53.25" customHeight="1">
      <c r="A25" s="727" t="s">
        <v>184</v>
      </c>
      <c r="B25" s="722">
        <v>883</v>
      </c>
      <c r="C25" s="1115">
        <v>194335.38827</v>
      </c>
      <c r="D25" s="722">
        <v>10708</v>
      </c>
      <c r="E25" s="1115">
        <v>2715216.9040000001</v>
      </c>
      <c r="F25" s="722">
        <v>6</v>
      </c>
      <c r="G25" s="1115">
        <v>3070</v>
      </c>
      <c r="H25" s="722">
        <v>0</v>
      </c>
      <c r="I25" s="1115">
        <v>0</v>
      </c>
      <c r="J25" s="722">
        <v>11597</v>
      </c>
      <c r="K25" s="1115">
        <v>2912622.2922700001</v>
      </c>
      <c r="L25" s="722">
        <v>1911</v>
      </c>
      <c r="M25" s="1115">
        <v>207738.27566000001</v>
      </c>
      <c r="N25" s="722">
        <v>1</v>
      </c>
      <c r="O25" s="1115">
        <v>68750625.410370007</v>
      </c>
      <c r="P25" s="722">
        <v>0</v>
      </c>
      <c r="Q25" s="1115">
        <v>0</v>
      </c>
      <c r="R25" s="722">
        <v>0</v>
      </c>
      <c r="S25" s="1115">
        <v>0</v>
      </c>
      <c r="T25" s="722">
        <v>0</v>
      </c>
      <c r="U25" s="1115">
        <v>0</v>
      </c>
      <c r="V25" s="722">
        <v>15</v>
      </c>
      <c r="W25" s="1115">
        <v>7200</v>
      </c>
      <c r="X25" s="723">
        <v>13524</v>
      </c>
      <c r="Y25" s="730">
        <v>1.2079389563886163</v>
      </c>
      <c r="Z25" s="1113">
        <v>71878185.978300005</v>
      </c>
      <c r="AA25" s="728">
        <v>7.6768871895237742</v>
      </c>
    </row>
    <row r="26" spans="1:27" ht="53.25" customHeight="1">
      <c r="A26" s="727" t="s">
        <v>796</v>
      </c>
      <c r="B26" s="722">
        <v>97</v>
      </c>
      <c r="C26" s="1115">
        <v>30149.587000000018</v>
      </c>
      <c r="D26" s="722">
        <v>5809</v>
      </c>
      <c r="E26" s="1115">
        <v>965747.07299999986</v>
      </c>
      <c r="F26" s="722">
        <v>38</v>
      </c>
      <c r="G26" s="1115">
        <v>9550</v>
      </c>
      <c r="H26" s="722">
        <v>0</v>
      </c>
      <c r="I26" s="1115">
        <v>0</v>
      </c>
      <c r="J26" s="722">
        <v>5944</v>
      </c>
      <c r="K26" s="1115">
        <v>1005446.6599999999</v>
      </c>
      <c r="L26" s="722">
        <v>0</v>
      </c>
      <c r="M26" s="1115">
        <v>0</v>
      </c>
      <c r="N26" s="722">
        <v>163</v>
      </c>
      <c r="O26" s="1115">
        <v>91849911.060000002</v>
      </c>
      <c r="P26" s="722">
        <v>0</v>
      </c>
      <c r="Q26" s="1115">
        <v>0</v>
      </c>
      <c r="R26" s="722">
        <v>0</v>
      </c>
      <c r="S26" s="1115">
        <v>0</v>
      </c>
      <c r="T26" s="722">
        <v>0</v>
      </c>
      <c r="U26" s="1115">
        <v>0</v>
      </c>
      <c r="V26" s="722">
        <v>51</v>
      </c>
      <c r="W26" s="1115">
        <v>2808690</v>
      </c>
      <c r="X26" s="723">
        <v>6158</v>
      </c>
      <c r="Y26" s="724">
        <v>0.55002130238399127</v>
      </c>
      <c r="Z26" s="1113">
        <v>95664047.719999999</v>
      </c>
      <c r="AA26" s="726">
        <v>10.217315482354753</v>
      </c>
    </row>
    <row r="27" spans="1:27" ht="53.25" customHeight="1">
      <c r="A27" s="727" t="s">
        <v>344</v>
      </c>
      <c r="B27" s="722">
        <v>1615</v>
      </c>
      <c r="C27" s="1115">
        <v>202179.61</v>
      </c>
      <c r="D27" s="722">
        <v>6584</v>
      </c>
      <c r="E27" s="1115">
        <v>1541205.79</v>
      </c>
      <c r="F27" s="722">
        <v>28</v>
      </c>
      <c r="G27" s="1115">
        <v>13572.55</v>
      </c>
      <c r="H27" s="722">
        <v>0</v>
      </c>
      <c r="I27" s="1115">
        <v>0</v>
      </c>
      <c r="J27" s="722">
        <v>8227</v>
      </c>
      <c r="K27" s="1115">
        <v>1756957.95</v>
      </c>
      <c r="L27" s="722">
        <v>245</v>
      </c>
      <c r="M27" s="1115">
        <v>8475.23</v>
      </c>
      <c r="N27" s="722">
        <v>0</v>
      </c>
      <c r="O27" s="1115">
        <v>0</v>
      </c>
      <c r="P27" s="722">
        <v>0</v>
      </c>
      <c r="Q27" s="1115">
        <v>0</v>
      </c>
      <c r="R27" s="722">
        <v>0</v>
      </c>
      <c r="S27" s="1115">
        <v>0</v>
      </c>
      <c r="T27" s="722">
        <v>0</v>
      </c>
      <c r="U27" s="1115">
        <v>0</v>
      </c>
      <c r="V27" s="722">
        <v>0</v>
      </c>
      <c r="W27" s="1115">
        <v>0</v>
      </c>
      <c r="X27" s="723">
        <v>8472</v>
      </c>
      <c r="Y27" s="724">
        <v>0.75670355209437712</v>
      </c>
      <c r="Z27" s="1113">
        <v>1765433.18</v>
      </c>
      <c r="AA27" s="726">
        <v>0.18855555658560824</v>
      </c>
    </row>
    <row r="28" spans="1:27" ht="53.25" customHeight="1">
      <c r="A28" s="727" t="s">
        <v>185</v>
      </c>
      <c r="B28" s="722">
        <v>5855</v>
      </c>
      <c r="C28" s="1115">
        <v>272850.69</v>
      </c>
      <c r="D28" s="722">
        <v>60074</v>
      </c>
      <c r="E28" s="1115">
        <v>10364072.09</v>
      </c>
      <c r="F28" s="722">
        <v>11113</v>
      </c>
      <c r="G28" s="1115">
        <v>2117380</v>
      </c>
      <c r="H28" s="722">
        <v>0</v>
      </c>
      <c r="I28" s="1115">
        <v>0</v>
      </c>
      <c r="J28" s="722">
        <v>77042</v>
      </c>
      <c r="K28" s="1115">
        <v>12754302.779999999</v>
      </c>
      <c r="L28" s="722">
        <v>19102</v>
      </c>
      <c r="M28" s="1115">
        <v>489555.6</v>
      </c>
      <c r="N28" s="722">
        <v>0</v>
      </c>
      <c r="O28" s="1115">
        <v>64054070.530000001</v>
      </c>
      <c r="P28" s="722">
        <v>10</v>
      </c>
      <c r="Q28" s="1115">
        <v>865.48</v>
      </c>
      <c r="R28" s="722">
        <v>0</v>
      </c>
      <c r="S28" s="1115">
        <v>0</v>
      </c>
      <c r="T28" s="722">
        <v>0</v>
      </c>
      <c r="U28" s="1115">
        <v>0</v>
      </c>
      <c r="V28" s="722">
        <v>50567</v>
      </c>
      <c r="W28" s="1115">
        <v>14477644</v>
      </c>
      <c r="X28" s="723">
        <v>146721</v>
      </c>
      <c r="Y28" s="724">
        <v>13.104851495141538</v>
      </c>
      <c r="Z28" s="1113">
        <v>91776438.390000001</v>
      </c>
      <c r="AA28" s="726">
        <v>9.8021027462909878</v>
      </c>
    </row>
    <row r="29" spans="1:27" ht="53.25" customHeight="1">
      <c r="A29" s="727" t="s">
        <v>186</v>
      </c>
      <c r="B29" s="722">
        <v>128</v>
      </c>
      <c r="C29" s="1115">
        <v>42723.012999999999</v>
      </c>
      <c r="D29" s="722">
        <v>298</v>
      </c>
      <c r="E29" s="1115">
        <v>63826.650999999998</v>
      </c>
      <c r="F29" s="722">
        <v>4</v>
      </c>
      <c r="G29" s="1115">
        <v>1200</v>
      </c>
      <c r="H29" s="722">
        <v>0</v>
      </c>
      <c r="I29" s="1115">
        <v>0</v>
      </c>
      <c r="J29" s="722">
        <v>430</v>
      </c>
      <c r="K29" s="1115">
        <v>107749.66399999999</v>
      </c>
      <c r="L29" s="722">
        <v>0</v>
      </c>
      <c r="M29" s="1115">
        <v>0</v>
      </c>
      <c r="N29" s="722">
        <v>944</v>
      </c>
      <c r="O29" s="1115">
        <v>44592735.270000003</v>
      </c>
      <c r="P29" s="722">
        <v>5</v>
      </c>
      <c r="Q29" s="1115">
        <v>1186.98</v>
      </c>
      <c r="R29" s="722">
        <v>0</v>
      </c>
      <c r="S29" s="1115">
        <v>0</v>
      </c>
      <c r="T29" s="722">
        <v>0</v>
      </c>
      <c r="U29" s="1115">
        <v>0</v>
      </c>
      <c r="V29" s="722">
        <v>56</v>
      </c>
      <c r="W29" s="1115">
        <v>96900</v>
      </c>
      <c r="X29" s="723">
        <v>1435</v>
      </c>
      <c r="Y29" s="724">
        <v>0.12817157663543804</v>
      </c>
      <c r="Z29" s="1113">
        <v>44798571.913999997</v>
      </c>
      <c r="AA29" s="726">
        <v>4.7846725422282281</v>
      </c>
    </row>
    <row r="30" spans="1:27" ht="53.25" customHeight="1">
      <c r="A30" s="731" t="s">
        <v>187</v>
      </c>
      <c r="B30" s="722">
        <v>879</v>
      </c>
      <c r="C30" s="1115">
        <v>194629</v>
      </c>
      <c r="D30" s="722">
        <v>1259</v>
      </c>
      <c r="E30" s="1115">
        <v>329702</v>
      </c>
      <c r="F30" s="722">
        <v>47</v>
      </c>
      <c r="G30" s="1115">
        <v>6292</v>
      </c>
      <c r="H30" s="722">
        <v>0</v>
      </c>
      <c r="I30" s="1115">
        <v>0</v>
      </c>
      <c r="J30" s="722">
        <v>2185</v>
      </c>
      <c r="K30" s="1115">
        <v>530623</v>
      </c>
      <c r="L30" s="722">
        <v>0</v>
      </c>
      <c r="M30" s="1115">
        <v>0</v>
      </c>
      <c r="N30" s="722">
        <v>208</v>
      </c>
      <c r="O30" s="1115">
        <v>23955618</v>
      </c>
      <c r="P30" s="722">
        <v>0</v>
      </c>
      <c r="Q30" s="1115">
        <v>0</v>
      </c>
      <c r="R30" s="722">
        <v>0</v>
      </c>
      <c r="S30" s="1115">
        <v>0</v>
      </c>
      <c r="T30" s="722">
        <v>0</v>
      </c>
      <c r="U30" s="1115">
        <v>0</v>
      </c>
      <c r="V30" s="722">
        <v>8688</v>
      </c>
      <c r="W30" s="1115">
        <v>6547810</v>
      </c>
      <c r="X30" s="723">
        <v>11081</v>
      </c>
      <c r="Y30" s="724">
        <v>0.98973466250682163</v>
      </c>
      <c r="Z30" s="1113">
        <v>31034051</v>
      </c>
      <c r="AA30" s="726">
        <v>3.3145648477112863</v>
      </c>
    </row>
    <row r="31" spans="1:27" ht="53.25" customHeight="1">
      <c r="A31" s="732" t="s">
        <v>275</v>
      </c>
      <c r="B31" s="733">
        <v>41044</v>
      </c>
      <c r="C31" s="1116">
        <v>9045905.9101100005</v>
      </c>
      <c r="D31" s="733">
        <v>237648</v>
      </c>
      <c r="E31" s="1116">
        <v>60254534.786369808</v>
      </c>
      <c r="F31" s="733">
        <v>257155</v>
      </c>
      <c r="G31" s="1116">
        <v>98444641.585230008</v>
      </c>
      <c r="H31" s="733">
        <v>0</v>
      </c>
      <c r="I31" s="1116">
        <v>0</v>
      </c>
      <c r="J31" s="733">
        <v>535847</v>
      </c>
      <c r="K31" s="1116">
        <v>167745082.28170976</v>
      </c>
      <c r="L31" s="733">
        <v>87767</v>
      </c>
      <c r="M31" s="1116">
        <v>5751668.3635800006</v>
      </c>
      <c r="N31" s="734">
        <v>239085</v>
      </c>
      <c r="O31" s="1180">
        <v>670802137.69726801</v>
      </c>
      <c r="P31" s="734">
        <v>31</v>
      </c>
      <c r="Q31" s="1180">
        <v>2985.268</v>
      </c>
      <c r="R31" s="734">
        <v>0</v>
      </c>
      <c r="S31" s="1180">
        <v>0</v>
      </c>
      <c r="T31" s="734">
        <v>0</v>
      </c>
      <c r="U31" s="1180">
        <v>0</v>
      </c>
      <c r="V31" s="734">
        <v>256863</v>
      </c>
      <c r="W31" s="1180">
        <v>91991499</v>
      </c>
      <c r="X31" s="735">
        <v>1119593</v>
      </c>
      <c r="Y31" s="736">
        <v>100</v>
      </c>
      <c r="Z31" s="1184">
        <v>936293372.61055779</v>
      </c>
      <c r="AA31" s="737">
        <v>100.00000000000001</v>
      </c>
    </row>
    <row r="32" spans="1:27" ht="50.25" customHeight="1">
      <c r="A32" s="31"/>
      <c r="B32" s="32"/>
      <c r="C32" s="1176"/>
      <c r="D32" s="32"/>
      <c r="E32" s="1176"/>
      <c r="F32" s="32"/>
      <c r="G32" s="1176"/>
      <c r="H32" s="32"/>
      <c r="I32" s="1176"/>
      <c r="J32" s="32"/>
      <c r="K32" s="1176"/>
      <c r="L32" s="32"/>
      <c r="M32" s="1176"/>
      <c r="N32" s="33"/>
      <c r="O32" s="1181"/>
      <c r="P32" s="33"/>
      <c r="Q32" s="1181"/>
      <c r="R32" s="33"/>
      <c r="S32" s="1181"/>
      <c r="T32" s="33"/>
      <c r="U32" s="1181"/>
      <c r="V32" s="33"/>
      <c r="W32" s="1181"/>
      <c r="X32" s="32"/>
      <c r="Y32" s="34"/>
      <c r="Z32" s="1176"/>
      <c r="AA32" s="35"/>
    </row>
    <row r="33" spans="1:27" s="501" customFormat="1">
      <c r="A33" s="1027" t="s">
        <v>891</v>
      </c>
      <c r="C33" s="1177"/>
      <c r="E33" s="1177"/>
      <c r="G33" s="1177"/>
      <c r="I33" s="1177"/>
      <c r="K33" s="1177"/>
      <c r="M33" s="1177"/>
      <c r="N33" s="934"/>
      <c r="O33" s="1182"/>
      <c r="P33" s="934"/>
      <c r="Q33" s="1182"/>
      <c r="R33" s="934"/>
      <c r="S33" s="1182"/>
      <c r="T33" s="934"/>
      <c r="U33" s="1182"/>
      <c r="V33" s="934"/>
      <c r="W33" s="1182"/>
      <c r="Z33" s="1177"/>
    </row>
    <row r="34" spans="1:27" s="501" customFormat="1">
      <c r="A34" s="935" t="s">
        <v>892</v>
      </c>
      <c r="C34" s="1177"/>
      <c r="E34" s="1177"/>
      <c r="G34" s="1177"/>
      <c r="I34" s="1177"/>
      <c r="K34" s="1177"/>
      <c r="M34" s="1177"/>
      <c r="N34" s="934"/>
      <c r="O34" s="1182"/>
      <c r="P34" s="934"/>
      <c r="Q34" s="1182"/>
      <c r="R34" s="934"/>
      <c r="S34" s="1182"/>
      <c r="T34" s="934"/>
      <c r="U34" s="1182"/>
      <c r="V34" s="934"/>
      <c r="W34" s="1182"/>
      <c r="Z34" s="1177"/>
    </row>
    <row r="35" spans="1:27">
      <c r="A35" s="30"/>
      <c r="X35" s="1532" t="s">
        <v>536</v>
      </c>
      <c r="Y35" s="1532"/>
      <c r="Z35" s="1532"/>
      <c r="AA35" s="1532"/>
    </row>
    <row r="36" spans="1:27" ht="50.25" customHeight="1">
      <c r="A36" s="1524" t="s">
        <v>286</v>
      </c>
      <c r="B36" s="1531" t="s">
        <v>721</v>
      </c>
      <c r="C36" s="1528"/>
      <c r="D36" s="1528"/>
      <c r="E36" s="1528"/>
      <c r="F36" s="1528"/>
      <c r="G36" s="1528"/>
      <c r="H36" s="1528"/>
      <c r="I36" s="1528"/>
      <c r="J36" s="1528"/>
      <c r="K36" s="1528"/>
      <c r="L36" s="1528"/>
      <c r="M36" s="1528"/>
      <c r="N36" s="1528"/>
      <c r="O36" s="1529"/>
      <c r="P36" s="1514" t="s">
        <v>728</v>
      </c>
      <c r="Q36" s="1515"/>
      <c r="R36" s="1514" t="s">
        <v>603</v>
      </c>
      <c r="S36" s="1515"/>
      <c r="T36" s="1514" t="s">
        <v>604</v>
      </c>
      <c r="U36" s="1515"/>
      <c r="V36" s="1514" t="s">
        <v>540</v>
      </c>
      <c r="W36" s="1515"/>
      <c r="X36" s="1518" t="s">
        <v>727</v>
      </c>
      <c r="Y36" s="1519"/>
      <c r="Z36" s="1519"/>
      <c r="AA36" s="1520"/>
    </row>
    <row r="37" spans="1:27" ht="50.25" customHeight="1">
      <c r="A37" s="1525"/>
      <c r="B37" s="1530" t="s">
        <v>203</v>
      </c>
      <c r="C37" s="1480"/>
      <c r="D37" s="1480"/>
      <c r="E37" s="1480"/>
      <c r="F37" s="1480"/>
      <c r="G37" s="1480"/>
      <c r="H37" s="1480"/>
      <c r="I37" s="1480"/>
      <c r="J37" s="1480"/>
      <c r="K37" s="1481"/>
      <c r="L37" s="1482" t="s">
        <v>208</v>
      </c>
      <c r="M37" s="1483"/>
      <c r="N37" s="1482" t="s">
        <v>209</v>
      </c>
      <c r="O37" s="1483"/>
      <c r="P37" s="1516"/>
      <c r="Q37" s="1517"/>
      <c r="R37" s="1516"/>
      <c r="S37" s="1517"/>
      <c r="T37" s="1516"/>
      <c r="U37" s="1517"/>
      <c r="V37" s="1516"/>
      <c r="W37" s="1517"/>
      <c r="X37" s="1521"/>
      <c r="Y37" s="1522"/>
      <c r="Z37" s="1522"/>
      <c r="AA37" s="1523"/>
    </row>
    <row r="38" spans="1:27" ht="50.25" customHeight="1">
      <c r="A38" s="1525"/>
      <c r="B38" s="1486" t="s">
        <v>204</v>
      </c>
      <c r="C38" s="1485"/>
      <c r="D38" s="1486" t="s">
        <v>722</v>
      </c>
      <c r="E38" s="1485"/>
      <c r="F38" s="1486" t="s">
        <v>206</v>
      </c>
      <c r="G38" s="1485"/>
      <c r="H38" s="1486" t="s">
        <v>723</v>
      </c>
      <c r="I38" s="1485"/>
      <c r="J38" s="1486" t="s">
        <v>341</v>
      </c>
      <c r="K38" s="1485"/>
      <c r="L38" s="491" t="s">
        <v>276</v>
      </c>
      <c r="M38" s="1127" t="s">
        <v>277</v>
      </c>
      <c r="N38" s="491" t="s">
        <v>276</v>
      </c>
      <c r="O38" s="1127" t="s">
        <v>277</v>
      </c>
      <c r="P38" s="491" t="s">
        <v>276</v>
      </c>
      <c r="Q38" s="1127" t="s">
        <v>277</v>
      </c>
      <c r="R38" s="491" t="s">
        <v>276</v>
      </c>
      <c r="S38" s="1127" t="s">
        <v>277</v>
      </c>
      <c r="T38" s="491" t="s">
        <v>276</v>
      </c>
      <c r="U38" s="1127" t="s">
        <v>277</v>
      </c>
      <c r="V38" s="491" t="s">
        <v>276</v>
      </c>
      <c r="W38" s="1127" t="s">
        <v>277</v>
      </c>
      <c r="X38" s="491" t="s">
        <v>276</v>
      </c>
      <c r="Y38" s="1476" t="s">
        <v>278</v>
      </c>
      <c r="Z38" s="1127" t="s">
        <v>277</v>
      </c>
      <c r="AA38" s="1476" t="s">
        <v>278</v>
      </c>
    </row>
    <row r="39" spans="1:27" ht="52.5">
      <c r="A39" s="1525"/>
      <c r="B39" s="948" t="s">
        <v>870</v>
      </c>
      <c r="C39" s="1126" t="s">
        <v>872</v>
      </c>
      <c r="D39" s="948" t="s">
        <v>870</v>
      </c>
      <c r="E39" s="1126" t="s">
        <v>872</v>
      </c>
      <c r="F39" s="948" t="s">
        <v>870</v>
      </c>
      <c r="G39" s="1126" t="s">
        <v>872</v>
      </c>
      <c r="H39" s="948" t="s">
        <v>870</v>
      </c>
      <c r="I39" s="1126" t="s">
        <v>872</v>
      </c>
      <c r="J39" s="948" t="s">
        <v>870</v>
      </c>
      <c r="K39" s="1126" t="s">
        <v>872</v>
      </c>
      <c r="L39" s="491" t="s">
        <v>279</v>
      </c>
      <c r="M39" s="1127" t="s">
        <v>280</v>
      </c>
      <c r="N39" s="491" t="s">
        <v>279</v>
      </c>
      <c r="O39" s="1127" t="s">
        <v>280</v>
      </c>
      <c r="P39" s="491" t="s">
        <v>279</v>
      </c>
      <c r="Q39" s="1127" t="s">
        <v>280</v>
      </c>
      <c r="R39" s="491" t="s">
        <v>279</v>
      </c>
      <c r="S39" s="1127" t="s">
        <v>280</v>
      </c>
      <c r="T39" s="491" t="s">
        <v>279</v>
      </c>
      <c r="U39" s="1127" t="s">
        <v>280</v>
      </c>
      <c r="V39" s="491" t="s">
        <v>279</v>
      </c>
      <c r="W39" s="1127" t="s">
        <v>280</v>
      </c>
      <c r="X39" s="491" t="s">
        <v>279</v>
      </c>
      <c r="Y39" s="1477"/>
      <c r="Z39" s="1127" t="s">
        <v>280</v>
      </c>
      <c r="AA39" s="1477"/>
    </row>
    <row r="40" spans="1:27" ht="52.5">
      <c r="A40" s="1526"/>
      <c r="B40" s="1028" t="s">
        <v>890</v>
      </c>
      <c r="C40" s="1128" t="s">
        <v>282</v>
      </c>
      <c r="D40" s="1028" t="s">
        <v>890</v>
      </c>
      <c r="E40" s="1128" t="s">
        <v>282</v>
      </c>
      <c r="F40" s="1028" t="s">
        <v>890</v>
      </c>
      <c r="G40" s="1128" t="s">
        <v>282</v>
      </c>
      <c r="H40" s="1028" t="s">
        <v>890</v>
      </c>
      <c r="I40" s="1128" t="s">
        <v>282</v>
      </c>
      <c r="J40" s="1028" t="s">
        <v>890</v>
      </c>
      <c r="K40" s="1128" t="s">
        <v>282</v>
      </c>
      <c r="L40" s="1028" t="s">
        <v>890</v>
      </c>
      <c r="M40" s="1128" t="s">
        <v>282</v>
      </c>
      <c r="N40" s="1028" t="s">
        <v>890</v>
      </c>
      <c r="O40" s="1128" t="s">
        <v>282</v>
      </c>
      <c r="P40" s="1028" t="s">
        <v>890</v>
      </c>
      <c r="Q40" s="1128" t="s">
        <v>282</v>
      </c>
      <c r="R40" s="1028" t="s">
        <v>890</v>
      </c>
      <c r="S40" s="1128" t="s">
        <v>282</v>
      </c>
      <c r="T40" s="1028" t="s">
        <v>890</v>
      </c>
      <c r="U40" s="1128" t="s">
        <v>282</v>
      </c>
      <c r="V40" s="1028" t="s">
        <v>890</v>
      </c>
      <c r="W40" s="1128" t="s">
        <v>282</v>
      </c>
      <c r="X40" s="1028" t="s">
        <v>890</v>
      </c>
      <c r="Y40" s="492" t="s">
        <v>283</v>
      </c>
      <c r="Z40" s="1128" t="s">
        <v>282</v>
      </c>
      <c r="AA40" s="492" t="s">
        <v>283</v>
      </c>
    </row>
    <row r="41" spans="1:27" s="741" customFormat="1" ht="53.25" customHeight="1">
      <c r="A41" s="738" t="s">
        <v>799</v>
      </c>
      <c r="B41" s="739">
        <v>94</v>
      </c>
      <c r="C41" s="1112">
        <v>29764.34</v>
      </c>
      <c r="D41" s="739">
        <v>19</v>
      </c>
      <c r="E41" s="1112">
        <v>255164.78</v>
      </c>
      <c r="F41" s="739">
        <v>1</v>
      </c>
      <c r="G41" s="1112">
        <v>600</v>
      </c>
      <c r="H41" s="739">
        <v>0</v>
      </c>
      <c r="I41" s="1112">
        <v>0</v>
      </c>
      <c r="J41" s="739">
        <v>114</v>
      </c>
      <c r="K41" s="1112">
        <v>285529.12</v>
      </c>
      <c r="L41" s="739">
        <v>0</v>
      </c>
      <c r="M41" s="1112">
        <v>0</v>
      </c>
      <c r="N41" s="722">
        <v>0</v>
      </c>
      <c r="O41" s="1115">
        <v>583861.57461000001</v>
      </c>
      <c r="P41" s="722">
        <v>2</v>
      </c>
      <c r="Q41" s="1115">
        <v>362.7</v>
      </c>
      <c r="R41" s="722">
        <v>0</v>
      </c>
      <c r="S41" s="1115">
        <v>0</v>
      </c>
      <c r="T41" s="722">
        <v>0</v>
      </c>
      <c r="U41" s="1115">
        <v>0</v>
      </c>
      <c r="V41" s="722">
        <v>5</v>
      </c>
      <c r="W41" s="1115">
        <v>1400</v>
      </c>
      <c r="X41" s="723">
        <v>121</v>
      </c>
      <c r="Y41" s="740">
        <v>0.11514817000057098</v>
      </c>
      <c r="Z41" s="1113">
        <v>871153.39460999996</v>
      </c>
      <c r="AA41" s="740">
        <v>2.8250772340515993</v>
      </c>
    </row>
    <row r="42" spans="1:27" s="741" customFormat="1" ht="53.25" customHeight="1">
      <c r="A42" s="729" t="s">
        <v>169</v>
      </c>
      <c r="B42" s="739">
        <v>16225</v>
      </c>
      <c r="C42" s="1112">
        <v>2884225.023</v>
      </c>
      <c r="D42" s="739">
        <v>4044</v>
      </c>
      <c r="E42" s="1112">
        <v>1132293.254</v>
      </c>
      <c r="F42" s="739">
        <v>1868</v>
      </c>
      <c r="G42" s="1112">
        <v>366110.05</v>
      </c>
      <c r="H42" s="739">
        <v>0</v>
      </c>
      <c r="I42" s="1112">
        <v>0</v>
      </c>
      <c r="J42" s="739">
        <v>22137</v>
      </c>
      <c r="K42" s="1112">
        <v>4382628.3269999996</v>
      </c>
      <c r="L42" s="739">
        <v>0</v>
      </c>
      <c r="M42" s="1112">
        <v>0</v>
      </c>
      <c r="N42" s="722">
        <v>0</v>
      </c>
      <c r="O42" s="1115">
        <v>805296.41564000002</v>
      </c>
      <c r="P42" s="722">
        <v>37</v>
      </c>
      <c r="Q42" s="1115">
        <v>15186.088</v>
      </c>
      <c r="R42" s="722">
        <v>89</v>
      </c>
      <c r="S42" s="1115">
        <v>102645.23</v>
      </c>
      <c r="T42" s="722">
        <v>103</v>
      </c>
      <c r="U42" s="1115">
        <v>43508</v>
      </c>
      <c r="V42" s="722">
        <v>1817</v>
      </c>
      <c r="W42" s="1115">
        <v>292762.81589000003</v>
      </c>
      <c r="X42" s="723">
        <v>24183</v>
      </c>
      <c r="Y42" s="740">
        <v>23.013456158048001</v>
      </c>
      <c r="Z42" s="1113">
        <v>5642026.8765300009</v>
      </c>
      <c r="AA42" s="740">
        <v>18.296618920859331</v>
      </c>
    </row>
    <row r="43" spans="1:27" s="741" customFormat="1" ht="53.25" customHeight="1">
      <c r="A43" s="729" t="s">
        <v>284</v>
      </c>
      <c r="B43" s="739">
        <v>1</v>
      </c>
      <c r="C43" s="1112">
        <v>50</v>
      </c>
      <c r="D43" s="739">
        <v>41</v>
      </c>
      <c r="E43" s="1112">
        <v>52344.72</v>
      </c>
      <c r="F43" s="739">
        <v>0</v>
      </c>
      <c r="G43" s="1112">
        <v>0</v>
      </c>
      <c r="H43" s="739">
        <v>0</v>
      </c>
      <c r="I43" s="1112">
        <v>0</v>
      </c>
      <c r="J43" s="739">
        <v>42</v>
      </c>
      <c r="K43" s="1112">
        <v>52394.720000000001</v>
      </c>
      <c r="L43" s="739">
        <v>0</v>
      </c>
      <c r="M43" s="1112">
        <v>0</v>
      </c>
      <c r="N43" s="722">
        <v>0</v>
      </c>
      <c r="O43" s="1115">
        <v>0</v>
      </c>
      <c r="P43" s="722">
        <v>0</v>
      </c>
      <c r="Q43" s="1115">
        <v>0</v>
      </c>
      <c r="R43" s="722">
        <v>0</v>
      </c>
      <c r="S43" s="1115">
        <v>0</v>
      </c>
      <c r="T43" s="722">
        <v>0</v>
      </c>
      <c r="U43" s="1115">
        <v>0</v>
      </c>
      <c r="V43" s="722">
        <v>0</v>
      </c>
      <c r="W43" s="1115">
        <v>0</v>
      </c>
      <c r="X43" s="723">
        <v>42</v>
      </c>
      <c r="Y43" s="740">
        <v>3.9968786281189925E-2</v>
      </c>
      <c r="Z43" s="1113">
        <v>52394.720000000001</v>
      </c>
      <c r="AA43" s="740">
        <v>0.16991167292962631</v>
      </c>
    </row>
    <row r="44" spans="1:27" s="741" customFormat="1" ht="53.25" customHeight="1">
      <c r="A44" s="729" t="s">
        <v>171</v>
      </c>
      <c r="B44" s="739">
        <v>1165</v>
      </c>
      <c r="C44" s="1112">
        <v>218581</v>
      </c>
      <c r="D44" s="739">
        <v>1100</v>
      </c>
      <c r="E44" s="1112">
        <v>203343</v>
      </c>
      <c r="F44" s="739">
        <v>23</v>
      </c>
      <c r="G44" s="1112">
        <v>3650</v>
      </c>
      <c r="H44" s="739">
        <v>0</v>
      </c>
      <c r="I44" s="1112">
        <v>0</v>
      </c>
      <c r="J44" s="739">
        <v>2288</v>
      </c>
      <c r="K44" s="1112">
        <v>425574</v>
      </c>
      <c r="L44" s="739">
        <v>0</v>
      </c>
      <c r="M44" s="1112">
        <v>0</v>
      </c>
      <c r="N44" s="722">
        <v>0</v>
      </c>
      <c r="O44" s="1115">
        <v>171510.89457999999</v>
      </c>
      <c r="P44" s="722">
        <v>4</v>
      </c>
      <c r="Q44" s="1115">
        <v>581</v>
      </c>
      <c r="R44" s="722">
        <v>0</v>
      </c>
      <c r="S44" s="1115">
        <v>0</v>
      </c>
      <c r="T44" s="722">
        <v>0</v>
      </c>
      <c r="U44" s="1115">
        <v>0</v>
      </c>
      <c r="V44" s="722">
        <v>34</v>
      </c>
      <c r="W44" s="1115">
        <v>15090</v>
      </c>
      <c r="X44" s="723">
        <v>2326</v>
      </c>
      <c r="Y44" s="740">
        <v>2.2135094497630421</v>
      </c>
      <c r="Z44" s="1113">
        <v>612755.89457999996</v>
      </c>
      <c r="AA44" s="740">
        <v>1.987115861017628</v>
      </c>
    </row>
    <row r="45" spans="1:27" s="741" customFormat="1" ht="53.25" customHeight="1">
      <c r="A45" s="729" t="s">
        <v>172</v>
      </c>
      <c r="B45" s="739">
        <v>3625</v>
      </c>
      <c r="C45" s="1112">
        <v>744143</v>
      </c>
      <c r="D45" s="739">
        <v>1868</v>
      </c>
      <c r="E45" s="1112">
        <v>444328</v>
      </c>
      <c r="F45" s="739">
        <v>203</v>
      </c>
      <c r="G45" s="1112">
        <v>111970</v>
      </c>
      <c r="H45" s="739">
        <v>0</v>
      </c>
      <c r="I45" s="1112">
        <v>0</v>
      </c>
      <c r="J45" s="739">
        <v>5696</v>
      </c>
      <c r="K45" s="1112">
        <v>1300441</v>
      </c>
      <c r="L45" s="739">
        <v>0</v>
      </c>
      <c r="M45" s="1112">
        <v>0</v>
      </c>
      <c r="N45" s="722">
        <v>0</v>
      </c>
      <c r="O45" s="1115">
        <v>366576</v>
      </c>
      <c r="P45" s="722">
        <v>6</v>
      </c>
      <c r="Q45" s="1115">
        <v>2598</v>
      </c>
      <c r="R45" s="722">
        <v>0</v>
      </c>
      <c r="S45" s="1115">
        <v>0</v>
      </c>
      <c r="T45" s="722">
        <v>0</v>
      </c>
      <c r="U45" s="1115">
        <v>0</v>
      </c>
      <c r="V45" s="722">
        <v>6</v>
      </c>
      <c r="W45" s="1115">
        <v>3100000</v>
      </c>
      <c r="X45" s="723">
        <v>5708</v>
      </c>
      <c r="Y45" s="740">
        <v>5.4319483831674313</v>
      </c>
      <c r="Z45" s="1113">
        <v>4769615</v>
      </c>
      <c r="AA45" s="740">
        <v>15.467460535722676</v>
      </c>
    </row>
    <row r="46" spans="1:27" s="741" customFormat="1" ht="53.25" customHeight="1">
      <c r="A46" s="729" t="s">
        <v>173</v>
      </c>
      <c r="B46" s="739">
        <v>0</v>
      </c>
      <c r="C46" s="1112">
        <v>0</v>
      </c>
      <c r="D46" s="739">
        <v>0</v>
      </c>
      <c r="E46" s="1112">
        <v>0</v>
      </c>
      <c r="F46" s="739">
        <v>0</v>
      </c>
      <c r="G46" s="1112">
        <v>0</v>
      </c>
      <c r="H46" s="739">
        <v>0</v>
      </c>
      <c r="I46" s="1112">
        <v>0</v>
      </c>
      <c r="J46" s="739">
        <v>0</v>
      </c>
      <c r="K46" s="1112">
        <v>0</v>
      </c>
      <c r="L46" s="739">
        <v>0</v>
      </c>
      <c r="M46" s="1112">
        <v>0</v>
      </c>
      <c r="N46" s="722">
        <v>0</v>
      </c>
      <c r="O46" s="1115">
        <v>0</v>
      </c>
      <c r="P46" s="722">
        <v>0</v>
      </c>
      <c r="Q46" s="1115">
        <v>0</v>
      </c>
      <c r="R46" s="722">
        <v>0</v>
      </c>
      <c r="S46" s="1115">
        <v>0</v>
      </c>
      <c r="T46" s="722">
        <v>0</v>
      </c>
      <c r="U46" s="1115">
        <v>0</v>
      </c>
      <c r="V46" s="722">
        <v>0</v>
      </c>
      <c r="W46" s="1115">
        <v>0</v>
      </c>
      <c r="X46" s="723">
        <v>0</v>
      </c>
      <c r="Y46" s="740">
        <v>0</v>
      </c>
      <c r="Z46" s="1113">
        <v>0</v>
      </c>
      <c r="AA46" s="740">
        <v>0</v>
      </c>
    </row>
    <row r="47" spans="1:27" s="741" customFormat="1" ht="53.25" customHeight="1">
      <c r="A47" s="729" t="s">
        <v>174</v>
      </c>
      <c r="B47" s="722">
        <v>141</v>
      </c>
      <c r="C47" s="1115">
        <v>11657.410000000002</v>
      </c>
      <c r="D47" s="739">
        <v>26</v>
      </c>
      <c r="E47" s="1112">
        <v>2051.8199999999997</v>
      </c>
      <c r="F47" s="739">
        <v>1</v>
      </c>
      <c r="G47" s="1112">
        <v>832.56</v>
      </c>
      <c r="H47" s="739">
        <v>0</v>
      </c>
      <c r="I47" s="1112">
        <v>0</v>
      </c>
      <c r="J47" s="739">
        <v>168</v>
      </c>
      <c r="K47" s="1112">
        <v>14541.79</v>
      </c>
      <c r="L47" s="739">
        <v>0</v>
      </c>
      <c r="M47" s="1112">
        <v>0</v>
      </c>
      <c r="N47" s="722">
        <v>19</v>
      </c>
      <c r="O47" s="1115">
        <v>45357.241999999998</v>
      </c>
      <c r="P47" s="722">
        <v>3</v>
      </c>
      <c r="Q47" s="1115">
        <v>1438.99</v>
      </c>
      <c r="R47" s="722">
        <v>0</v>
      </c>
      <c r="S47" s="1115">
        <v>0</v>
      </c>
      <c r="T47" s="722">
        <v>0</v>
      </c>
      <c r="U47" s="1115">
        <v>0</v>
      </c>
      <c r="V47" s="722">
        <v>0</v>
      </c>
      <c r="W47" s="1115">
        <v>0</v>
      </c>
      <c r="X47" s="723">
        <v>190</v>
      </c>
      <c r="Y47" s="740">
        <v>0.18081117603395444</v>
      </c>
      <c r="Z47" s="1113">
        <v>61338.021999999997</v>
      </c>
      <c r="AA47" s="740">
        <v>0.19891404958771078</v>
      </c>
    </row>
    <row r="48" spans="1:27" s="741" customFormat="1" ht="53.25" customHeight="1">
      <c r="A48" s="729" t="s">
        <v>175</v>
      </c>
      <c r="B48" s="739">
        <v>410</v>
      </c>
      <c r="C48" s="1112">
        <v>160020.33799999999</v>
      </c>
      <c r="D48" s="739">
        <v>1388</v>
      </c>
      <c r="E48" s="1112">
        <v>183559.76199999999</v>
      </c>
      <c r="F48" s="739">
        <v>7</v>
      </c>
      <c r="G48" s="1112">
        <v>9001</v>
      </c>
      <c r="H48" s="739">
        <v>0</v>
      </c>
      <c r="I48" s="1112">
        <v>0</v>
      </c>
      <c r="J48" s="739">
        <v>1805</v>
      </c>
      <c r="K48" s="1112">
        <v>352581.1</v>
      </c>
      <c r="L48" s="739">
        <v>0</v>
      </c>
      <c r="M48" s="1112">
        <v>0</v>
      </c>
      <c r="N48" s="722">
        <v>190</v>
      </c>
      <c r="O48" s="1115">
        <v>559089.16899999999</v>
      </c>
      <c r="P48" s="722">
        <v>9</v>
      </c>
      <c r="Q48" s="1115">
        <v>2247.9</v>
      </c>
      <c r="R48" s="722">
        <v>23</v>
      </c>
      <c r="S48" s="1115">
        <v>24155</v>
      </c>
      <c r="T48" s="722">
        <v>0</v>
      </c>
      <c r="U48" s="1115">
        <v>0</v>
      </c>
      <c r="V48" s="722">
        <v>26</v>
      </c>
      <c r="W48" s="1115">
        <v>9300</v>
      </c>
      <c r="X48" s="723">
        <v>2053</v>
      </c>
      <c r="Y48" s="740">
        <v>1.9537123389353077</v>
      </c>
      <c r="Z48" s="1113">
        <v>947373.16899999999</v>
      </c>
      <c r="AA48" s="740">
        <v>3.072251555756603</v>
      </c>
    </row>
    <row r="49" spans="1:27" s="741" customFormat="1" ht="53.25" customHeight="1">
      <c r="A49" s="729" t="s">
        <v>176</v>
      </c>
      <c r="B49" s="739">
        <v>28</v>
      </c>
      <c r="C49" s="1112">
        <v>5498.2910000000002</v>
      </c>
      <c r="D49" s="739">
        <v>174</v>
      </c>
      <c r="E49" s="1112">
        <v>17296.738000000001</v>
      </c>
      <c r="F49" s="739">
        <v>0</v>
      </c>
      <c r="G49" s="1112">
        <v>0</v>
      </c>
      <c r="H49" s="739">
        <v>0</v>
      </c>
      <c r="I49" s="1112">
        <v>0</v>
      </c>
      <c r="J49" s="739">
        <v>202</v>
      </c>
      <c r="K49" s="1112">
        <v>22795.029000000002</v>
      </c>
      <c r="L49" s="739">
        <v>0</v>
      </c>
      <c r="M49" s="1112">
        <v>0</v>
      </c>
      <c r="N49" s="722">
        <v>0</v>
      </c>
      <c r="O49" s="1115">
        <v>350432.41230999999</v>
      </c>
      <c r="P49" s="722">
        <v>0</v>
      </c>
      <c r="Q49" s="1115">
        <v>0</v>
      </c>
      <c r="R49" s="722">
        <v>2</v>
      </c>
      <c r="S49" s="1115">
        <v>1950</v>
      </c>
      <c r="T49" s="722">
        <v>0</v>
      </c>
      <c r="U49" s="1115">
        <v>0</v>
      </c>
      <c r="V49" s="722">
        <v>2</v>
      </c>
      <c r="W49" s="1115">
        <v>2500</v>
      </c>
      <c r="X49" s="723">
        <v>206</v>
      </c>
      <c r="Y49" s="740">
        <v>0.1960373803315506</v>
      </c>
      <c r="Z49" s="1113">
        <v>377677.44130999997</v>
      </c>
      <c r="AA49" s="740">
        <v>1.22477619654734</v>
      </c>
    </row>
    <row r="50" spans="1:27" s="741" customFormat="1" ht="53.25" customHeight="1">
      <c r="A50" s="729" t="s">
        <v>177</v>
      </c>
      <c r="B50" s="739">
        <v>2529</v>
      </c>
      <c r="C50" s="1112">
        <v>695461.23400000005</v>
      </c>
      <c r="D50" s="739">
        <v>1654</v>
      </c>
      <c r="E50" s="1112">
        <v>336063.94500000001</v>
      </c>
      <c r="F50" s="739">
        <v>119</v>
      </c>
      <c r="G50" s="1112">
        <v>78462.188999999998</v>
      </c>
      <c r="H50" s="739">
        <v>0</v>
      </c>
      <c r="I50" s="1112">
        <v>0</v>
      </c>
      <c r="J50" s="739">
        <v>4302</v>
      </c>
      <c r="K50" s="1112">
        <v>1109987.368</v>
      </c>
      <c r="L50" s="739">
        <v>0</v>
      </c>
      <c r="M50" s="1112">
        <v>0</v>
      </c>
      <c r="N50" s="722">
        <v>0</v>
      </c>
      <c r="O50" s="1115">
        <v>937479.83900000004</v>
      </c>
      <c r="P50" s="722">
        <v>21</v>
      </c>
      <c r="Q50" s="1115">
        <v>9011.1740000000009</v>
      </c>
      <c r="R50" s="722">
        <v>14</v>
      </c>
      <c r="S50" s="1115">
        <v>53385</v>
      </c>
      <c r="T50" s="722">
        <v>51</v>
      </c>
      <c r="U50" s="1115">
        <v>10169</v>
      </c>
      <c r="V50" s="722">
        <v>0</v>
      </c>
      <c r="W50" s="1115">
        <v>0</v>
      </c>
      <c r="X50" s="723">
        <v>4388</v>
      </c>
      <c r="Y50" s="740">
        <v>4.1757865286157481</v>
      </c>
      <c r="Z50" s="1113">
        <v>2120032.3810000001</v>
      </c>
      <c r="AA50" s="740">
        <v>6.875086812577468</v>
      </c>
    </row>
    <row r="51" spans="1:27" s="741" customFormat="1" ht="53.25" customHeight="1">
      <c r="A51" s="729" t="s">
        <v>178</v>
      </c>
      <c r="B51" s="739">
        <v>32</v>
      </c>
      <c r="C51" s="1112">
        <v>5053.1319999999996</v>
      </c>
      <c r="D51" s="739">
        <v>52</v>
      </c>
      <c r="E51" s="1112">
        <v>8701.09</v>
      </c>
      <c r="F51" s="739">
        <v>2</v>
      </c>
      <c r="G51" s="1112">
        <v>200</v>
      </c>
      <c r="H51" s="739">
        <v>0</v>
      </c>
      <c r="I51" s="1112">
        <v>0</v>
      </c>
      <c r="J51" s="739">
        <v>86</v>
      </c>
      <c r="K51" s="1112">
        <v>13954.222</v>
      </c>
      <c r="L51" s="739">
        <v>0</v>
      </c>
      <c r="M51" s="1112">
        <v>0</v>
      </c>
      <c r="N51" s="722">
        <v>0</v>
      </c>
      <c r="O51" s="1115">
        <v>0</v>
      </c>
      <c r="P51" s="722">
        <v>0</v>
      </c>
      <c r="Q51" s="1115">
        <v>0</v>
      </c>
      <c r="R51" s="722">
        <v>2</v>
      </c>
      <c r="S51" s="1115">
        <v>400</v>
      </c>
      <c r="T51" s="722">
        <v>0</v>
      </c>
      <c r="U51" s="1115">
        <v>0</v>
      </c>
      <c r="V51" s="722">
        <v>0</v>
      </c>
      <c r="W51" s="1115">
        <v>0</v>
      </c>
      <c r="X51" s="723">
        <v>88</v>
      </c>
      <c r="Y51" s="740">
        <v>8.3744123636778897E-2</v>
      </c>
      <c r="Z51" s="1113">
        <v>14354.222</v>
      </c>
      <c r="AA51" s="740">
        <v>4.6549535404011064E-2</v>
      </c>
    </row>
    <row r="52" spans="1:27" s="741" customFormat="1" ht="53.25" customHeight="1">
      <c r="A52" s="729" t="s">
        <v>179</v>
      </c>
      <c r="B52" s="739">
        <v>5144</v>
      </c>
      <c r="C52" s="1112">
        <v>995605.40723999997</v>
      </c>
      <c r="D52" s="739">
        <v>2569</v>
      </c>
      <c r="E52" s="1112">
        <v>963406.70998000004</v>
      </c>
      <c r="F52" s="739">
        <v>293</v>
      </c>
      <c r="G52" s="1112">
        <v>451934.88500000001</v>
      </c>
      <c r="H52" s="739">
        <v>0</v>
      </c>
      <c r="I52" s="1112">
        <v>0</v>
      </c>
      <c r="J52" s="739">
        <v>8006</v>
      </c>
      <c r="K52" s="1112">
        <v>2410947.0022200001</v>
      </c>
      <c r="L52" s="739">
        <v>103</v>
      </c>
      <c r="M52" s="1112">
        <v>6658.1469999999999</v>
      </c>
      <c r="N52" s="722">
        <v>0</v>
      </c>
      <c r="O52" s="1115">
        <v>572296.94161999994</v>
      </c>
      <c r="P52" s="722">
        <v>4</v>
      </c>
      <c r="Q52" s="1115">
        <v>1480.8141799999999</v>
      </c>
      <c r="R52" s="722">
        <v>2</v>
      </c>
      <c r="S52" s="1115">
        <v>250</v>
      </c>
      <c r="T52" s="722">
        <v>1</v>
      </c>
      <c r="U52" s="1115">
        <v>500</v>
      </c>
      <c r="V52" s="722">
        <v>239</v>
      </c>
      <c r="W52" s="1115">
        <v>43200</v>
      </c>
      <c r="X52" s="723">
        <v>8355</v>
      </c>
      <c r="Y52" s="740">
        <v>7.9509335566509964</v>
      </c>
      <c r="Z52" s="1113">
        <v>3035332.9050199999</v>
      </c>
      <c r="AA52" s="740">
        <v>9.8433294765253194</v>
      </c>
    </row>
    <row r="53" spans="1:27" s="743" customFormat="1" ht="53.25" customHeight="1">
      <c r="A53" s="729" t="s">
        <v>180</v>
      </c>
      <c r="B53" s="722">
        <v>3495</v>
      </c>
      <c r="C53" s="1115">
        <v>465780.85</v>
      </c>
      <c r="D53" s="722">
        <v>3097</v>
      </c>
      <c r="E53" s="1115">
        <v>339998.02</v>
      </c>
      <c r="F53" s="722">
        <v>0</v>
      </c>
      <c r="G53" s="1115">
        <v>0</v>
      </c>
      <c r="H53" s="722">
        <v>0</v>
      </c>
      <c r="I53" s="1115">
        <v>0</v>
      </c>
      <c r="J53" s="739">
        <v>6592</v>
      </c>
      <c r="K53" s="1112">
        <v>805778.87</v>
      </c>
      <c r="L53" s="722">
        <v>5422</v>
      </c>
      <c r="M53" s="1115">
        <v>471594.04</v>
      </c>
      <c r="N53" s="722">
        <v>72</v>
      </c>
      <c r="O53" s="1115">
        <v>626739.05000000005</v>
      </c>
      <c r="P53" s="722">
        <v>2</v>
      </c>
      <c r="Q53" s="1115">
        <v>437</v>
      </c>
      <c r="R53" s="722">
        <v>0</v>
      </c>
      <c r="S53" s="1115">
        <v>0</v>
      </c>
      <c r="T53" s="722">
        <v>0</v>
      </c>
      <c r="U53" s="1115">
        <v>0</v>
      </c>
      <c r="V53" s="722">
        <v>172</v>
      </c>
      <c r="W53" s="1115">
        <v>46235</v>
      </c>
      <c r="X53" s="723">
        <v>12260</v>
      </c>
      <c r="Y53" s="742">
        <v>11.667079043033059</v>
      </c>
      <c r="Z53" s="1113">
        <v>1950783.96</v>
      </c>
      <c r="AA53" s="742">
        <v>6.3262284094252479</v>
      </c>
    </row>
    <row r="54" spans="1:27" s="741" customFormat="1" ht="53.25" customHeight="1">
      <c r="A54" s="729" t="s">
        <v>181</v>
      </c>
      <c r="B54" s="739">
        <v>250</v>
      </c>
      <c r="C54" s="1112">
        <v>33468.281999999999</v>
      </c>
      <c r="D54" s="739">
        <v>82</v>
      </c>
      <c r="E54" s="1112">
        <v>11289.945</v>
      </c>
      <c r="F54" s="739">
        <v>11</v>
      </c>
      <c r="G54" s="1112">
        <v>1749.2526499999999</v>
      </c>
      <c r="H54" s="739">
        <v>0</v>
      </c>
      <c r="I54" s="1112">
        <v>0</v>
      </c>
      <c r="J54" s="739">
        <v>343</v>
      </c>
      <c r="K54" s="1112">
        <v>46507.479650000001</v>
      </c>
      <c r="L54" s="739">
        <v>56</v>
      </c>
      <c r="M54" s="1112">
        <v>1576.15</v>
      </c>
      <c r="N54" s="722">
        <v>0</v>
      </c>
      <c r="O54" s="1115">
        <v>56718.2</v>
      </c>
      <c r="P54" s="722">
        <v>0</v>
      </c>
      <c r="Q54" s="1115">
        <v>0</v>
      </c>
      <c r="R54" s="722">
        <v>0</v>
      </c>
      <c r="S54" s="1115">
        <v>0</v>
      </c>
      <c r="T54" s="722">
        <v>0</v>
      </c>
      <c r="U54" s="1115">
        <v>0</v>
      </c>
      <c r="V54" s="722">
        <v>0</v>
      </c>
      <c r="W54" s="1115">
        <v>0</v>
      </c>
      <c r="X54" s="723">
        <v>399</v>
      </c>
      <c r="Y54" s="740">
        <v>0.37970346967130431</v>
      </c>
      <c r="Z54" s="1113">
        <v>104801.82965</v>
      </c>
      <c r="AA54" s="740">
        <v>0.33986352445279244</v>
      </c>
    </row>
    <row r="55" spans="1:27" s="741" customFormat="1" ht="53.25" customHeight="1">
      <c r="A55" s="729" t="s">
        <v>182</v>
      </c>
      <c r="B55" s="739">
        <v>253</v>
      </c>
      <c r="C55" s="1112">
        <v>43019.023999999998</v>
      </c>
      <c r="D55" s="739">
        <v>568</v>
      </c>
      <c r="E55" s="1112">
        <v>109161.591</v>
      </c>
      <c r="F55" s="739">
        <v>3</v>
      </c>
      <c r="G55" s="1112">
        <v>3800</v>
      </c>
      <c r="H55" s="739">
        <v>0</v>
      </c>
      <c r="I55" s="1112">
        <v>0</v>
      </c>
      <c r="J55" s="739">
        <v>824</v>
      </c>
      <c r="K55" s="1112">
        <v>155980.61499999999</v>
      </c>
      <c r="L55" s="739">
        <v>0</v>
      </c>
      <c r="M55" s="1112">
        <v>0</v>
      </c>
      <c r="N55" s="722">
        <v>2365</v>
      </c>
      <c r="O55" s="1115">
        <v>1197282.6102256621</v>
      </c>
      <c r="P55" s="722">
        <v>24</v>
      </c>
      <c r="Q55" s="1115">
        <v>5295.8360000000002</v>
      </c>
      <c r="R55" s="722">
        <v>6</v>
      </c>
      <c r="S55" s="1115">
        <v>17400</v>
      </c>
      <c r="T55" s="722">
        <v>0</v>
      </c>
      <c r="U55" s="1115">
        <v>0</v>
      </c>
      <c r="V55" s="722">
        <v>13</v>
      </c>
      <c r="W55" s="1115">
        <v>7900</v>
      </c>
      <c r="X55" s="723">
        <v>3232</v>
      </c>
      <c r="Y55" s="740">
        <v>3.0756932681144251</v>
      </c>
      <c r="Z55" s="1113">
        <v>1383859.061225662</v>
      </c>
      <c r="AA55" s="740">
        <v>4.4877386154878653</v>
      </c>
    </row>
    <row r="56" spans="1:27" s="741" customFormat="1" ht="53.25" customHeight="1">
      <c r="A56" s="729" t="s">
        <v>183</v>
      </c>
      <c r="B56" s="739">
        <v>43</v>
      </c>
      <c r="C56" s="1112">
        <v>3570</v>
      </c>
      <c r="D56" s="739">
        <v>33</v>
      </c>
      <c r="E56" s="1112">
        <v>2550</v>
      </c>
      <c r="F56" s="739">
        <v>156</v>
      </c>
      <c r="G56" s="1112">
        <v>25235</v>
      </c>
      <c r="H56" s="739">
        <v>0</v>
      </c>
      <c r="I56" s="1112">
        <v>0</v>
      </c>
      <c r="J56" s="739">
        <v>232</v>
      </c>
      <c r="K56" s="1112">
        <v>31355</v>
      </c>
      <c r="L56" s="739">
        <v>18</v>
      </c>
      <c r="M56" s="1112">
        <v>374</v>
      </c>
      <c r="N56" s="722">
        <v>0</v>
      </c>
      <c r="O56" s="1115">
        <v>155237</v>
      </c>
      <c r="P56" s="722">
        <v>0</v>
      </c>
      <c r="Q56" s="1115">
        <v>0</v>
      </c>
      <c r="R56" s="722">
        <v>0</v>
      </c>
      <c r="S56" s="1115">
        <v>0</v>
      </c>
      <c r="T56" s="722">
        <v>0</v>
      </c>
      <c r="U56" s="1115">
        <v>0</v>
      </c>
      <c r="V56" s="722">
        <v>0</v>
      </c>
      <c r="W56" s="1115">
        <v>50683.68</v>
      </c>
      <c r="X56" s="723">
        <v>250</v>
      </c>
      <c r="Y56" s="744">
        <v>0.23790944214994006</v>
      </c>
      <c r="Z56" s="1113">
        <v>237649.68</v>
      </c>
      <c r="AA56" s="740">
        <v>0.77067793663159867</v>
      </c>
    </row>
    <row r="57" spans="1:27" s="743" customFormat="1" ht="53.25" customHeight="1">
      <c r="A57" s="729" t="s">
        <v>184</v>
      </c>
      <c r="B57" s="722">
        <v>398</v>
      </c>
      <c r="C57" s="1115">
        <v>78363.773000000001</v>
      </c>
      <c r="D57" s="722">
        <v>1865</v>
      </c>
      <c r="E57" s="1115">
        <v>538905.696</v>
      </c>
      <c r="F57" s="722">
        <v>6</v>
      </c>
      <c r="G57" s="1115">
        <v>902</v>
      </c>
      <c r="H57" s="722">
        <v>0</v>
      </c>
      <c r="I57" s="1115">
        <v>0</v>
      </c>
      <c r="J57" s="739">
        <v>2269</v>
      </c>
      <c r="K57" s="1112">
        <v>618171.46900000004</v>
      </c>
      <c r="L57" s="722">
        <v>93</v>
      </c>
      <c r="M57" s="1115">
        <v>9961.1560000000009</v>
      </c>
      <c r="N57" s="722">
        <v>0</v>
      </c>
      <c r="O57" s="1115">
        <v>888001.56244000001</v>
      </c>
      <c r="P57" s="722">
        <v>4</v>
      </c>
      <c r="Q57" s="1115">
        <v>600</v>
      </c>
      <c r="R57" s="722">
        <v>0</v>
      </c>
      <c r="S57" s="1115">
        <v>0</v>
      </c>
      <c r="T57" s="722">
        <v>0</v>
      </c>
      <c r="U57" s="1115">
        <v>0</v>
      </c>
      <c r="V57" s="722">
        <v>2</v>
      </c>
      <c r="W57" s="1115">
        <v>4000</v>
      </c>
      <c r="X57" s="723">
        <v>2368</v>
      </c>
      <c r="Y57" s="742">
        <v>2.253478236044232</v>
      </c>
      <c r="Z57" s="1113">
        <v>1520734.18744</v>
      </c>
      <c r="AA57" s="742">
        <v>4.9316131447826477</v>
      </c>
    </row>
    <row r="58" spans="1:27" s="741" customFormat="1" ht="53.25" customHeight="1">
      <c r="A58" s="729" t="s">
        <v>796</v>
      </c>
      <c r="B58" s="739">
        <v>16</v>
      </c>
      <c r="C58" s="1112">
        <v>4415.5280000000002</v>
      </c>
      <c r="D58" s="739">
        <v>71</v>
      </c>
      <c r="E58" s="1112">
        <v>12145.171999999999</v>
      </c>
      <c r="F58" s="739">
        <v>2</v>
      </c>
      <c r="G58" s="1112">
        <v>200</v>
      </c>
      <c r="H58" s="739">
        <v>0</v>
      </c>
      <c r="I58" s="1112">
        <v>0</v>
      </c>
      <c r="J58" s="739">
        <v>89</v>
      </c>
      <c r="K58" s="1112">
        <v>16760.699999999997</v>
      </c>
      <c r="L58" s="739">
        <v>0</v>
      </c>
      <c r="M58" s="1112">
        <v>0</v>
      </c>
      <c r="N58" s="722">
        <v>0</v>
      </c>
      <c r="O58" s="1115">
        <v>437517.55</v>
      </c>
      <c r="P58" s="722">
        <v>0</v>
      </c>
      <c r="Q58" s="1115">
        <v>0</v>
      </c>
      <c r="R58" s="722">
        <v>0</v>
      </c>
      <c r="S58" s="1115">
        <v>0</v>
      </c>
      <c r="T58" s="722">
        <v>0</v>
      </c>
      <c r="U58" s="1115">
        <v>0</v>
      </c>
      <c r="V58" s="722">
        <v>0</v>
      </c>
      <c r="W58" s="1115">
        <v>0</v>
      </c>
      <c r="X58" s="723">
        <v>89</v>
      </c>
      <c r="Y58" s="740">
        <v>8.4695761405378656E-2</v>
      </c>
      <c r="Z58" s="1113">
        <v>454278.25</v>
      </c>
      <c r="AA58" s="740">
        <v>1.4731861804594626</v>
      </c>
    </row>
    <row r="59" spans="1:27" s="741" customFormat="1" ht="53.25" customHeight="1">
      <c r="A59" s="729" t="s">
        <v>344</v>
      </c>
      <c r="B59" s="739">
        <v>725</v>
      </c>
      <c r="C59" s="1112">
        <v>91877.43</v>
      </c>
      <c r="D59" s="739">
        <v>267</v>
      </c>
      <c r="E59" s="1112">
        <v>28164.53</v>
      </c>
      <c r="F59" s="739">
        <v>0</v>
      </c>
      <c r="G59" s="1112">
        <v>0</v>
      </c>
      <c r="H59" s="739">
        <v>0</v>
      </c>
      <c r="I59" s="1112">
        <v>0</v>
      </c>
      <c r="J59" s="739">
        <v>992</v>
      </c>
      <c r="K59" s="1112">
        <v>120041.95999999999</v>
      </c>
      <c r="L59" s="739">
        <v>8</v>
      </c>
      <c r="M59" s="1112">
        <v>206.25</v>
      </c>
      <c r="N59" s="722">
        <v>0</v>
      </c>
      <c r="O59" s="1115">
        <v>529090.81999999995</v>
      </c>
      <c r="P59" s="722">
        <v>0</v>
      </c>
      <c r="Q59" s="1115">
        <v>0</v>
      </c>
      <c r="R59" s="722">
        <v>0</v>
      </c>
      <c r="S59" s="1115">
        <v>0</v>
      </c>
      <c r="T59" s="722">
        <v>0</v>
      </c>
      <c r="U59" s="1115">
        <v>0</v>
      </c>
      <c r="V59" s="722">
        <v>13</v>
      </c>
      <c r="W59" s="1115">
        <v>540</v>
      </c>
      <c r="X59" s="723">
        <v>1013</v>
      </c>
      <c r="Y59" s="740">
        <v>0.96400905959155703</v>
      </c>
      <c r="Z59" s="1113">
        <v>649879.02999999991</v>
      </c>
      <c r="AA59" s="740">
        <v>2.107503068805078</v>
      </c>
    </row>
    <row r="60" spans="1:27" s="741" customFormat="1" ht="53.25" customHeight="1">
      <c r="A60" s="729" t="s">
        <v>185</v>
      </c>
      <c r="B60" s="739">
        <v>22088</v>
      </c>
      <c r="C60" s="1112">
        <v>2662555.1</v>
      </c>
      <c r="D60" s="739">
        <v>13199</v>
      </c>
      <c r="E60" s="1112">
        <v>1915704.31</v>
      </c>
      <c r="F60" s="739">
        <v>167</v>
      </c>
      <c r="G60" s="1112">
        <v>48450</v>
      </c>
      <c r="H60" s="739">
        <v>0</v>
      </c>
      <c r="I60" s="1112">
        <v>0</v>
      </c>
      <c r="J60" s="739">
        <v>35454</v>
      </c>
      <c r="K60" s="1112">
        <v>4626709.41</v>
      </c>
      <c r="L60" s="739">
        <v>1613</v>
      </c>
      <c r="M60" s="1112">
        <v>37048.99</v>
      </c>
      <c r="N60" s="722">
        <v>0</v>
      </c>
      <c r="O60" s="1115">
        <v>1102983.3748100002</v>
      </c>
      <c r="P60" s="722">
        <v>29</v>
      </c>
      <c r="Q60" s="1115">
        <v>7150.5</v>
      </c>
      <c r="R60" s="722">
        <v>0</v>
      </c>
      <c r="S60" s="1115">
        <v>0</v>
      </c>
      <c r="T60" s="722">
        <v>0</v>
      </c>
      <c r="U60" s="1115">
        <v>0</v>
      </c>
      <c r="V60" s="722">
        <v>397</v>
      </c>
      <c r="W60" s="1115">
        <v>119000</v>
      </c>
      <c r="X60" s="723">
        <v>37493</v>
      </c>
      <c r="Y60" s="740">
        <v>35.679754858110812</v>
      </c>
      <c r="Z60" s="1113">
        <v>5892892.2748100003</v>
      </c>
      <c r="AA60" s="740">
        <v>19.110154321027736</v>
      </c>
    </row>
    <row r="61" spans="1:27" s="741" customFormat="1" ht="53.25" customHeight="1">
      <c r="A61" s="729" t="s">
        <v>186</v>
      </c>
      <c r="B61" s="739">
        <v>49</v>
      </c>
      <c r="C61" s="1112">
        <v>12142.805</v>
      </c>
      <c r="D61" s="739">
        <v>64</v>
      </c>
      <c r="E61" s="1112">
        <v>10158.798000000001</v>
      </c>
      <c r="F61" s="739">
        <v>3</v>
      </c>
      <c r="G61" s="1112">
        <v>1800</v>
      </c>
      <c r="H61" s="739">
        <v>0</v>
      </c>
      <c r="I61" s="1112">
        <v>0</v>
      </c>
      <c r="J61" s="739">
        <v>116</v>
      </c>
      <c r="K61" s="1112">
        <v>24101.603000000003</v>
      </c>
      <c r="L61" s="739">
        <v>2</v>
      </c>
      <c r="M61" s="1112">
        <v>317.10000000000002</v>
      </c>
      <c r="N61" s="722">
        <v>0</v>
      </c>
      <c r="O61" s="1115">
        <v>0</v>
      </c>
      <c r="P61" s="722">
        <v>2</v>
      </c>
      <c r="Q61" s="1115">
        <v>828.25</v>
      </c>
      <c r="R61" s="722">
        <v>0</v>
      </c>
      <c r="S61" s="1115">
        <v>0</v>
      </c>
      <c r="T61" s="722">
        <v>0</v>
      </c>
      <c r="U61" s="1115">
        <v>0</v>
      </c>
      <c r="V61" s="722">
        <v>20</v>
      </c>
      <c r="W61" s="1115">
        <v>15900</v>
      </c>
      <c r="X61" s="723">
        <v>140</v>
      </c>
      <c r="Y61" s="740">
        <v>0.13322928760396643</v>
      </c>
      <c r="Z61" s="1113">
        <v>41146.953000000001</v>
      </c>
      <c r="AA61" s="740">
        <v>0.13343610997800365</v>
      </c>
    </row>
    <row r="62" spans="1:27" s="741" customFormat="1" ht="53.25" customHeight="1">
      <c r="A62" s="745" t="s">
        <v>187</v>
      </c>
      <c r="B62" s="739">
        <v>95</v>
      </c>
      <c r="C62" s="1112">
        <v>24312</v>
      </c>
      <c r="D62" s="739">
        <v>67</v>
      </c>
      <c r="E62" s="1112">
        <v>18315</v>
      </c>
      <c r="F62" s="739">
        <v>14</v>
      </c>
      <c r="G62" s="1112">
        <v>8746</v>
      </c>
      <c r="H62" s="739">
        <v>0</v>
      </c>
      <c r="I62" s="1112">
        <v>0</v>
      </c>
      <c r="J62" s="739">
        <v>176</v>
      </c>
      <c r="K62" s="1112">
        <v>51373</v>
      </c>
      <c r="L62" s="722">
        <v>0</v>
      </c>
      <c r="M62" s="1115">
        <v>0</v>
      </c>
      <c r="N62" s="722">
        <v>0</v>
      </c>
      <c r="O62" s="1115">
        <v>43793</v>
      </c>
      <c r="P62" s="722">
        <v>0</v>
      </c>
      <c r="Q62" s="1115">
        <v>0</v>
      </c>
      <c r="R62" s="722">
        <v>0</v>
      </c>
      <c r="S62" s="1115">
        <v>0</v>
      </c>
      <c r="T62" s="722">
        <v>0</v>
      </c>
      <c r="U62" s="1115">
        <v>0</v>
      </c>
      <c r="V62" s="722">
        <v>2</v>
      </c>
      <c r="W62" s="1115">
        <v>1200</v>
      </c>
      <c r="X62" s="723">
        <v>178</v>
      </c>
      <c r="Y62" s="740">
        <v>0.16939152281075731</v>
      </c>
      <c r="Z62" s="1113">
        <v>96366</v>
      </c>
      <c r="AA62" s="724">
        <v>0.31250683797024525</v>
      </c>
    </row>
    <row r="63" spans="1:27" s="741" customFormat="1" ht="53.25" customHeight="1">
      <c r="A63" s="732" t="s">
        <v>275</v>
      </c>
      <c r="B63" s="733">
        <v>56806</v>
      </c>
      <c r="C63" s="1116">
        <v>9169563.9672399983</v>
      </c>
      <c r="D63" s="733">
        <v>32248</v>
      </c>
      <c r="E63" s="1116">
        <v>6584946.8809799999</v>
      </c>
      <c r="F63" s="733">
        <v>2879</v>
      </c>
      <c r="G63" s="1116">
        <v>1113642.93665</v>
      </c>
      <c r="H63" s="733">
        <v>0</v>
      </c>
      <c r="I63" s="1116">
        <v>0</v>
      </c>
      <c r="J63" s="733">
        <v>91933</v>
      </c>
      <c r="K63" s="1116">
        <v>16868153.784869999</v>
      </c>
      <c r="L63" s="733">
        <v>7315</v>
      </c>
      <c r="M63" s="1116">
        <v>527735.83299999998</v>
      </c>
      <c r="N63" s="734">
        <v>2646</v>
      </c>
      <c r="O63" s="1180">
        <v>9429263.6562356632</v>
      </c>
      <c r="P63" s="734">
        <v>147</v>
      </c>
      <c r="Q63" s="1180">
        <v>47218.25218000001</v>
      </c>
      <c r="R63" s="734">
        <v>138</v>
      </c>
      <c r="S63" s="1180">
        <v>200185.22999999998</v>
      </c>
      <c r="T63" s="734">
        <v>155</v>
      </c>
      <c r="U63" s="1180">
        <v>54177</v>
      </c>
      <c r="V63" s="734">
        <v>2748</v>
      </c>
      <c r="W63" s="1180">
        <v>3709711.4958900004</v>
      </c>
      <c r="X63" s="735">
        <v>105082</v>
      </c>
      <c r="Y63" s="746">
        <v>100</v>
      </c>
      <c r="Z63" s="1184">
        <v>30836445.252175666</v>
      </c>
      <c r="AA63" s="746">
        <v>100</v>
      </c>
    </row>
    <row r="64" spans="1:27" ht="50.25" customHeight="1">
      <c r="A64" s="31"/>
      <c r="B64" s="36"/>
      <c r="C64" s="1178"/>
      <c r="D64" s="36"/>
      <c r="E64" s="1178"/>
      <c r="F64" s="36"/>
      <c r="G64" s="1178"/>
      <c r="H64" s="36"/>
      <c r="I64" s="1178"/>
      <c r="J64" s="36"/>
      <c r="K64" s="1178"/>
      <c r="L64" s="36"/>
      <c r="M64" s="1178"/>
      <c r="N64" s="37"/>
      <c r="O64" s="1183"/>
      <c r="P64" s="37"/>
      <c r="Q64" s="1183"/>
      <c r="R64" s="37"/>
      <c r="S64" s="1183"/>
      <c r="T64" s="37"/>
      <c r="U64" s="1183"/>
      <c r="V64" s="37"/>
      <c r="W64" s="1183"/>
      <c r="X64" s="36"/>
      <c r="Y64" s="38"/>
      <c r="Z64" s="1178"/>
      <c r="AA64" s="39"/>
    </row>
    <row r="65" spans="1:27">
      <c r="A65" s="1027" t="s">
        <v>833</v>
      </c>
    </row>
    <row r="66" spans="1:27">
      <c r="A66" s="935" t="s">
        <v>893</v>
      </c>
    </row>
    <row r="67" spans="1:27">
      <c r="A67" s="30"/>
      <c r="X67" s="1532" t="s">
        <v>536</v>
      </c>
      <c r="Y67" s="1532"/>
      <c r="Z67" s="1532"/>
      <c r="AA67" s="1532"/>
    </row>
    <row r="68" spans="1:27" ht="50.25" customHeight="1">
      <c r="A68" s="1524" t="s">
        <v>286</v>
      </c>
      <c r="B68" s="1531" t="s">
        <v>721</v>
      </c>
      <c r="C68" s="1528"/>
      <c r="D68" s="1528"/>
      <c r="E68" s="1528"/>
      <c r="F68" s="1528"/>
      <c r="G68" s="1528"/>
      <c r="H68" s="1528"/>
      <c r="I68" s="1528"/>
      <c r="J68" s="1528"/>
      <c r="K68" s="1528"/>
      <c r="L68" s="1528"/>
      <c r="M68" s="1528"/>
      <c r="N68" s="1528"/>
      <c r="O68" s="1529"/>
      <c r="P68" s="1514" t="s">
        <v>728</v>
      </c>
      <c r="Q68" s="1515"/>
      <c r="R68" s="1514" t="s">
        <v>603</v>
      </c>
      <c r="S68" s="1515"/>
      <c r="T68" s="1514" t="s">
        <v>604</v>
      </c>
      <c r="U68" s="1515"/>
      <c r="V68" s="1514" t="s">
        <v>540</v>
      </c>
      <c r="W68" s="1515"/>
      <c r="X68" s="1518" t="s">
        <v>727</v>
      </c>
      <c r="Y68" s="1519"/>
      <c r="Z68" s="1519"/>
      <c r="AA68" s="1520"/>
    </row>
    <row r="69" spans="1:27" ht="50.25" customHeight="1">
      <c r="A69" s="1525"/>
      <c r="B69" s="1530" t="s">
        <v>203</v>
      </c>
      <c r="C69" s="1480"/>
      <c r="D69" s="1480"/>
      <c r="E69" s="1480"/>
      <c r="F69" s="1480"/>
      <c r="G69" s="1480"/>
      <c r="H69" s="1480"/>
      <c r="I69" s="1480"/>
      <c r="J69" s="1480"/>
      <c r="K69" s="1481"/>
      <c r="L69" s="1482" t="s">
        <v>208</v>
      </c>
      <c r="M69" s="1483"/>
      <c r="N69" s="1482" t="s">
        <v>209</v>
      </c>
      <c r="O69" s="1483"/>
      <c r="P69" s="1516"/>
      <c r="Q69" s="1517"/>
      <c r="R69" s="1516"/>
      <c r="S69" s="1517"/>
      <c r="T69" s="1516"/>
      <c r="U69" s="1517"/>
      <c r="V69" s="1516"/>
      <c r="W69" s="1517"/>
      <c r="X69" s="1521"/>
      <c r="Y69" s="1522"/>
      <c r="Z69" s="1522"/>
      <c r="AA69" s="1523"/>
    </row>
    <row r="70" spans="1:27" ht="50.25" customHeight="1">
      <c r="A70" s="1525"/>
      <c r="B70" s="1486" t="s">
        <v>204</v>
      </c>
      <c r="C70" s="1485"/>
      <c r="D70" s="1486" t="s">
        <v>722</v>
      </c>
      <c r="E70" s="1485"/>
      <c r="F70" s="1486" t="s">
        <v>206</v>
      </c>
      <c r="G70" s="1485"/>
      <c r="H70" s="1486" t="s">
        <v>723</v>
      </c>
      <c r="I70" s="1485"/>
      <c r="J70" s="1486" t="s">
        <v>341</v>
      </c>
      <c r="K70" s="1485"/>
      <c r="L70" s="491" t="s">
        <v>276</v>
      </c>
      <c r="M70" s="1127" t="s">
        <v>277</v>
      </c>
      <c r="N70" s="491" t="s">
        <v>276</v>
      </c>
      <c r="O70" s="1127" t="s">
        <v>277</v>
      </c>
      <c r="P70" s="491" t="s">
        <v>276</v>
      </c>
      <c r="Q70" s="1127" t="s">
        <v>277</v>
      </c>
      <c r="R70" s="491" t="s">
        <v>276</v>
      </c>
      <c r="S70" s="1127" t="s">
        <v>277</v>
      </c>
      <c r="T70" s="491" t="s">
        <v>276</v>
      </c>
      <c r="U70" s="1127" t="s">
        <v>277</v>
      </c>
      <c r="V70" s="491" t="s">
        <v>276</v>
      </c>
      <c r="W70" s="1127" t="s">
        <v>277</v>
      </c>
      <c r="X70" s="491" t="s">
        <v>276</v>
      </c>
      <c r="Y70" s="1476" t="s">
        <v>278</v>
      </c>
      <c r="Z70" s="1127" t="s">
        <v>277</v>
      </c>
      <c r="AA70" s="1476" t="s">
        <v>278</v>
      </c>
    </row>
    <row r="71" spans="1:27" ht="52.5">
      <c r="A71" s="1525"/>
      <c r="B71" s="948" t="s">
        <v>870</v>
      </c>
      <c r="C71" s="1126" t="s">
        <v>872</v>
      </c>
      <c r="D71" s="948" t="s">
        <v>870</v>
      </c>
      <c r="E71" s="1126" t="s">
        <v>872</v>
      </c>
      <c r="F71" s="948" t="s">
        <v>870</v>
      </c>
      <c r="G71" s="1126" t="s">
        <v>872</v>
      </c>
      <c r="H71" s="948" t="s">
        <v>870</v>
      </c>
      <c r="I71" s="1126" t="s">
        <v>872</v>
      </c>
      <c r="J71" s="948" t="s">
        <v>870</v>
      </c>
      <c r="K71" s="1126" t="s">
        <v>872</v>
      </c>
      <c r="L71" s="491" t="s">
        <v>279</v>
      </c>
      <c r="M71" s="1127" t="s">
        <v>280</v>
      </c>
      <c r="N71" s="491" t="s">
        <v>279</v>
      </c>
      <c r="O71" s="1127" t="s">
        <v>280</v>
      </c>
      <c r="P71" s="491" t="s">
        <v>279</v>
      </c>
      <c r="Q71" s="1127" t="s">
        <v>280</v>
      </c>
      <c r="R71" s="491" t="s">
        <v>279</v>
      </c>
      <c r="S71" s="1127" t="s">
        <v>280</v>
      </c>
      <c r="T71" s="491" t="s">
        <v>279</v>
      </c>
      <c r="U71" s="1127" t="s">
        <v>280</v>
      </c>
      <c r="V71" s="491" t="s">
        <v>279</v>
      </c>
      <c r="W71" s="1127" t="s">
        <v>280</v>
      </c>
      <c r="X71" s="491" t="s">
        <v>279</v>
      </c>
      <c r="Y71" s="1477"/>
      <c r="Z71" s="1127" t="s">
        <v>280</v>
      </c>
      <c r="AA71" s="1477"/>
    </row>
    <row r="72" spans="1:27" ht="52.5">
      <c r="A72" s="1526"/>
      <c r="B72" s="1028" t="s">
        <v>890</v>
      </c>
      <c r="C72" s="1128" t="s">
        <v>282</v>
      </c>
      <c r="D72" s="1028" t="s">
        <v>890</v>
      </c>
      <c r="E72" s="1128" t="s">
        <v>282</v>
      </c>
      <c r="F72" s="1028" t="s">
        <v>890</v>
      </c>
      <c r="G72" s="1128" t="s">
        <v>282</v>
      </c>
      <c r="H72" s="1028" t="s">
        <v>890</v>
      </c>
      <c r="I72" s="1128" t="s">
        <v>282</v>
      </c>
      <c r="J72" s="1028" t="s">
        <v>890</v>
      </c>
      <c r="K72" s="1128" t="s">
        <v>282</v>
      </c>
      <c r="L72" s="1028" t="s">
        <v>890</v>
      </c>
      <c r="M72" s="1128" t="s">
        <v>282</v>
      </c>
      <c r="N72" s="1028" t="s">
        <v>890</v>
      </c>
      <c r="O72" s="1128" t="s">
        <v>282</v>
      </c>
      <c r="P72" s="1028" t="s">
        <v>890</v>
      </c>
      <c r="Q72" s="1128" t="s">
        <v>282</v>
      </c>
      <c r="R72" s="1028" t="s">
        <v>890</v>
      </c>
      <c r="S72" s="1128" t="s">
        <v>282</v>
      </c>
      <c r="T72" s="1028" t="s">
        <v>890</v>
      </c>
      <c r="U72" s="1128" t="s">
        <v>282</v>
      </c>
      <c r="V72" s="1028" t="s">
        <v>890</v>
      </c>
      <c r="W72" s="1128" t="s">
        <v>282</v>
      </c>
      <c r="X72" s="1028" t="s">
        <v>890</v>
      </c>
      <c r="Y72" s="492" t="s">
        <v>283</v>
      </c>
      <c r="Z72" s="1128" t="s">
        <v>282</v>
      </c>
      <c r="AA72" s="492" t="s">
        <v>283</v>
      </c>
    </row>
    <row r="73" spans="1:27" s="741" customFormat="1" ht="53.25" customHeight="1">
      <c r="A73" s="747" t="s">
        <v>799</v>
      </c>
      <c r="B73" s="739">
        <v>1612</v>
      </c>
      <c r="C73" s="1112">
        <v>879968.57</v>
      </c>
      <c r="D73" s="739">
        <v>336</v>
      </c>
      <c r="E73" s="1112">
        <v>111750.28</v>
      </c>
      <c r="F73" s="739">
        <v>0</v>
      </c>
      <c r="G73" s="1112">
        <v>0</v>
      </c>
      <c r="H73" s="739">
        <v>0</v>
      </c>
      <c r="I73" s="1112">
        <v>0</v>
      </c>
      <c r="J73" s="739">
        <v>1948</v>
      </c>
      <c r="K73" s="1112">
        <v>991718.85</v>
      </c>
      <c r="L73" s="722">
        <v>0</v>
      </c>
      <c r="M73" s="1115">
        <v>0</v>
      </c>
      <c r="N73" s="722">
        <v>0</v>
      </c>
      <c r="O73" s="1115">
        <v>330729.10884</v>
      </c>
      <c r="P73" s="722">
        <v>49</v>
      </c>
      <c r="Q73" s="1115">
        <v>11905.24</v>
      </c>
      <c r="R73" s="722">
        <v>0</v>
      </c>
      <c r="S73" s="1115">
        <v>0</v>
      </c>
      <c r="T73" s="722">
        <v>0</v>
      </c>
      <c r="U73" s="1115">
        <v>0</v>
      </c>
      <c r="V73" s="722">
        <v>0</v>
      </c>
      <c r="W73" s="1115">
        <v>0</v>
      </c>
      <c r="X73" s="723">
        <v>1997</v>
      </c>
      <c r="Y73" s="740">
        <v>0.25305772808142452</v>
      </c>
      <c r="Z73" s="1113">
        <v>1334353.19884</v>
      </c>
      <c r="AA73" s="740">
        <v>0.38225945915537257</v>
      </c>
    </row>
    <row r="74" spans="1:27" s="741" customFormat="1" ht="53.25" customHeight="1">
      <c r="A74" s="748" t="s">
        <v>169</v>
      </c>
      <c r="B74" s="739">
        <v>69752</v>
      </c>
      <c r="C74" s="1112">
        <v>14711987.404999999</v>
      </c>
      <c r="D74" s="739">
        <v>47375</v>
      </c>
      <c r="E74" s="1112">
        <v>14166597.753</v>
      </c>
      <c r="F74" s="739">
        <v>21892</v>
      </c>
      <c r="G74" s="1112">
        <v>4907205.6140000001</v>
      </c>
      <c r="H74" s="739">
        <v>0</v>
      </c>
      <c r="I74" s="1112">
        <v>0</v>
      </c>
      <c r="J74" s="739">
        <v>139019</v>
      </c>
      <c r="K74" s="1112">
        <v>33785790.772</v>
      </c>
      <c r="L74" s="722">
        <v>0</v>
      </c>
      <c r="M74" s="1115">
        <v>0</v>
      </c>
      <c r="N74" s="722">
        <v>458</v>
      </c>
      <c r="O74" s="1115">
        <v>21867380.799600001</v>
      </c>
      <c r="P74" s="722">
        <v>663</v>
      </c>
      <c r="Q74" s="1115">
        <v>308695.35200000001</v>
      </c>
      <c r="R74" s="722">
        <v>10045</v>
      </c>
      <c r="S74" s="1115">
        <v>13413648.602</v>
      </c>
      <c r="T74" s="722">
        <v>5258</v>
      </c>
      <c r="U74" s="1115">
        <v>2069030.797</v>
      </c>
      <c r="V74" s="722">
        <v>0</v>
      </c>
      <c r="W74" s="1115">
        <v>0</v>
      </c>
      <c r="X74" s="723">
        <v>155443</v>
      </c>
      <c r="Y74" s="740">
        <v>19.697572571938345</v>
      </c>
      <c r="Z74" s="1113">
        <v>71444546.322600007</v>
      </c>
      <c r="AA74" s="740">
        <v>20.467109953061819</v>
      </c>
    </row>
    <row r="75" spans="1:27" s="741" customFormat="1" ht="53.25" customHeight="1">
      <c r="A75" s="748" t="s">
        <v>284</v>
      </c>
      <c r="B75" s="739">
        <v>23</v>
      </c>
      <c r="C75" s="1112">
        <v>2200</v>
      </c>
      <c r="D75" s="739">
        <v>2098</v>
      </c>
      <c r="E75" s="1112">
        <v>197124.476</v>
      </c>
      <c r="F75" s="739">
        <v>0</v>
      </c>
      <c r="G75" s="1112">
        <v>0</v>
      </c>
      <c r="H75" s="739">
        <v>3</v>
      </c>
      <c r="I75" s="1112">
        <v>220</v>
      </c>
      <c r="J75" s="739">
        <v>2124</v>
      </c>
      <c r="K75" s="1112">
        <v>199544.476</v>
      </c>
      <c r="L75" s="722">
        <v>0</v>
      </c>
      <c r="M75" s="1115">
        <v>0</v>
      </c>
      <c r="N75" s="722">
        <v>0</v>
      </c>
      <c r="O75" s="1115">
        <v>0</v>
      </c>
      <c r="P75" s="722">
        <v>0</v>
      </c>
      <c r="Q75" s="1115">
        <v>0</v>
      </c>
      <c r="R75" s="722">
        <v>0</v>
      </c>
      <c r="S75" s="1115">
        <v>0</v>
      </c>
      <c r="T75" s="722">
        <v>0</v>
      </c>
      <c r="U75" s="1115">
        <v>0</v>
      </c>
      <c r="V75" s="722">
        <v>0</v>
      </c>
      <c r="W75" s="1115">
        <v>0</v>
      </c>
      <c r="X75" s="723">
        <v>2124</v>
      </c>
      <c r="Y75" s="740">
        <v>0.26915103377313254</v>
      </c>
      <c r="Z75" s="1113">
        <v>199544.476</v>
      </c>
      <c r="AA75" s="740">
        <v>5.716459745404226E-2</v>
      </c>
    </row>
    <row r="76" spans="1:27" s="741" customFormat="1" ht="53.25" customHeight="1">
      <c r="A76" s="748" t="s">
        <v>171</v>
      </c>
      <c r="B76" s="739">
        <v>6589</v>
      </c>
      <c r="C76" s="1112">
        <v>2210783</v>
      </c>
      <c r="D76" s="739">
        <v>16339</v>
      </c>
      <c r="E76" s="1112">
        <v>3474894</v>
      </c>
      <c r="F76" s="739">
        <v>0</v>
      </c>
      <c r="G76" s="1112">
        <v>0</v>
      </c>
      <c r="H76" s="739">
        <v>0</v>
      </c>
      <c r="I76" s="1112">
        <v>0</v>
      </c>
      <c r="J76" s="739">
        <v>22928</v>
      </c>
      <c r="K76" s="1112">
        <v>5685677</v>
      </c>
      <c r="L76" s="722">
        <v>0</v>
      </c>
      <c r="M76" s="1115">
        <v>0</v>
      </c>
      <c r="N76" s="722">
        <v>107</v>
      </c>
      <c r="O76" s="1115">
        <v>7357000.8480000002</v>
      </c>
      <c r="P76" s="722">
        <v>85</v>
      </c>
      <c r="Q76" s="1115">
        <v>38295</v>
      </c>
      <c r="R76" s="722">
        <v>0</v>
      </c>
      <c r="S76" s="1115">
        <v>0</v>
      </c>
      <c r="T76" s="722">
        <v>0</v>
      </c>
      <c r="U76" s="1115">
        <v>0</v>
      </c>
      <c r="V76" s="722">
        <v>0</v>
      </c>
      <c r="W76" s="1115">
        <v>0</v>
      </c>
      <c r="X76" s="723">
        <v>23120</v>
      </c>
      <c r="Y76" s="740">
        <v>2.9297419495455861</v>
      </c>
      <c r="Z76" s="1113">
        <v>13080972.848000001</v>
      </c>
      <c r="AA76" s="740">
        <v>3.7473778385284739</v>
      </c>
    </row>
    <row r="77" spans="1:27" s="741" customFormat="1" ht="53.25" customHeight="1">
      <c r="A77" s="748" t="s">
        <v>172</v>
      </c>
      <c r="B77" s="739">
        <v>6059</v>
      </c>
      <c r="C77" s="1112">
        <v>2728652</v>
      </c>
      <c r="D77" s="739">
        <v>23154</v>
      </c>
      <c r="E77" s="1112">
        <v>5861843</v>
      </c>
      <c r="F77" s="739">
        <v>95</v>
      </c>
      <c r="G77" s="1112">
        <v>56476</v>
      </c>
      <c r="H77" s="739">
        <v>0</v>
      </c>
      <c r="I77" s="1112">
        <v>0</v>
      </c>
      <c r="J77" s="739">
        <v>29308</v>
      </c>
      <c r="K77" s="1112">
        <v>8646971</v>
      </c>
      <c r="L77" s="722">
        <v>0</v>
      </c>
      <c r="M77" s="1115">
        <v>0</v>
      </c>
      <c r="N77" s="722">
        <v>0</v>
      </c>
      <c r="O77" s="1115">
        <v>9182074</v>
      </c>
      <c r="P77" s="722">
        <v>216</v>
      </c>
      <c r="Q77" s="1115">
        <v>133223</v>
      </c>
      <c r="R77" s="722">
        <v>0</v>
      </c>
      <c r="S77" s="1115">
        <v>0</v>
      </c>
      <c r="T77" s="722">
        <v>0</v>
      </c>
      <c r="U77" s="1115">
        <v>0</v>
      </c>
      <c r="V77" s="722">
        <v>0</v>
      </c>
      <c r="W77" s="1115">
        <v>0</v>
      </c>
      <c r="X77" s="723">
        <v>29524</v>
      </c>
      <c r="Y77" s="740">
        <v>3.7412500570235241</v>
      </c>
      <c r="Z77" s="1113">
        <v>17962268</v>
      </c>
      <c r="AA77" s="740">
        <v>5.1457491591078917</v>
      </c>
    </row>
    <row r="78" spans="1:27" s="741" customFormat="1" ht="53.25" customHeight="1">
      <c r="A78" s="748" t="s">
        <v>173</v>
      </c>
      <c r="B78" s="739">
        <v>0</v>
      </c>
      <c r="C78" s="1112">
        <v>0</v>
      </c>
      <c r="D78" s="739">
        <v>14</v>
      </c>
      <c r="E78" s="1112">
        <v>2050</v>
      </c>
      <c r="F78" s="739">
        <v>0</v>
      </c>
      <c r="G78" s="1112">
        <v>0</v>
      </c>
      <c r="H78" s="739">
        <v>0</v>
      </c>
      <c r="I78" s="1112">
        <v>0</v>
      </c>
      <c r="J78" s="739">
        <v>14</v>
      </c>
      <c r="K78" s="1112">
        <v>2050</v>
      </c>
      <c r="L78" s="722">
        <v>0</v>
      </c>
      <c r="M78" s="1115">
        <v>0</v>
      </c>
      <c r="N78" s="722">
        <v>0</v>
      </c>
      <c r="O78" s="1115">
        <v>0</v>
      </c>
      <c r="P78" s="722">
        <v>0</v>
      </c>
      <c r="Q78" s="1115">
        <v>0</v>
      </c>
      <c r="R78" s="722">
        <v>0</v>
      </c>
      <c r="S78" s="1115">
        <v>0</v>
      </c>
      <c r="T78" s="722">
        <v>0</v>
      </c>
      <c r="U78" s="1115">
        <v>0</v>
      </c>
      <c r="V78" s="722">
        <v>0</v>
      </c>
      <c r="W78" s="1115">
        <v>0</v>
      </c>
      <c r="X78" s="723">
        <v>14</v>
      </c>
      <c r="Y78" s="740">
        <v>1.7740651943615139E-3</v>
      </c>
      <c r="Z78" s="1113">
        <v>2050</v>
      </c>
      <c r="AA78" s="740">
        <v>5.8727471253469654E-4</v>
      </c>
    </row>
    <row r="79" spans="1:27" s="741" customFormat="1" ht="53.25" customHeight="1">
      <c r="A79" s="748" t="s">
        <v>174</v>
      </c>
      <c r="B79" s="739">
        <v>155</v>
      </c>
      <c r="C79" s="1112">
        <v>55549.57</v>
      </c>
      <c r="D79" s="739">
        <v>311</v>
      </c>
      <c r="E79" s="1112">
        <v>65220.33</v>
      </c>
      <c r="F79" s="739">
        <v>0</v>
      </c>
      <c r="G79" s="1112">
        <v>0</v>
      </c>
      <c r="H79" s="739">
        <v>0</v>
      </c>
      <c r="I79" s="1112">
        <v>0</v>
      </c>
      <c r="J79" s="739">
        <v>466</v>
      </c>
      <c r="K79" s="1112">
        <v>120769.9</v>
      </c>
      <c r="L79" s="722">
        <v>0</v>
      </c>
      <c r="M79" s="1115">
        <v>0</v>
      </c>
      <c r="N79" s="722">
        <v>0</v>
      </c>
      <c r="O79" s="1115">
        <v>0</v>
      </c>
      <c r="P79" s="722">
        <v>105</v>
      </c>
      <c r="Q79" s="1115">
        <v>27532.569999999996</v>
      </c>
      <c r="R79" s="722">
        <v>0</v>
      </c>
      <c r="S79" s="1115">
        <v>0</v>
      </c>
      <c r="T79" s="722">
        <v>0</v>
      </c>
      <c r="U79" s="1115">
        <v>0</v>
      </c>
      <c r="V79" s="722">
        <v>0</v>
      </c>
      <c r="W79" s="1115">
        <v>0</v>
      </c>
      <c r="X79" s="723">
        <v>571</v>
      </c>
      <c r="Y79" s="740">
        <v>7.2356516141458896E-2</v>
      </c>
      <c r="Z79" s="1113">
        <v>148302.47</v>
      </c>
      <c r="AA79" s="740">
        <v>4.248501972557827E-2</v>
      </c>
    </row>
    <row r="80" spans="1:27" s="741" customFormat="1" ht="53.25" customHeight="1">
      <c r="A80" s="748" t="s">
        <v>175</v>
      </c>
      <c r="B80" s="739">
        <v>2092</v>
      </c>
      <c r="C80" s="1112">
        <v>1066186.94</v>
      </c>
      <c r="D80" s="739">
        <v>20423</v>
      </c>
      <c r="E80" s="1112">
        <v>3150411.9369999999</v>
      </c>
      <c r="F80" s="739">
        <v>0</v>
      </c>
      <c r="G80" s="1112">
        <v>0</v>
      </c>
      <c r="H80" s="739">
        <v>0</v>
      </c>
      <c r="I80" s="1112">
        <v>0</v>
      </c>
      <c r="J80" s="739">
        <v>22515</v>
      </c>
      <c r="K80" s="1112">
        <v>4216598.8770000003</v>
      </c>
      <c r="L80" s="722">
        <v>0</v>
      </c>
      <c r="M80" s="1115">
        <v>0</v>
      </c>
      <c r="N80" s="722">
        <v>38</v>
      </c>
      <c r="O80" s="1115">
        <v>61267.188999999998</v>
      </c>
      <c r="P80" s="722">
        <v>223</v>
      </c>
      <c r="Q80" s="1115">
        <v>65497.18</v>
      </c>
      <c r="R80" s="722">
        <v>4473</v>
      </c>
      <c r="S80" s="1115">
        <v>6349359.8880000003</v>
      </c>
      <c r="T80" s="722">
        <v>0</v>
      </c>
      <c r="U80" s="1115">
        <v>0</v>
      </c>
      <c r="V80" s="722">
        <v>0</v>
      </c>
      <c r="W80" s="1115">
        <v>0</v>
      </c>
      <c r="X80" s="723">
        <v>27249</v>
      </c>
      <c r="Y80" s="740">
        <v>3.4529644629397782</v>
      </c>
      <c r="Z80" s="1113">
        <v>10692723.134</v>
      </c>
      <c r="AA80" s="740">
        <v>3.0632028803575362</v>
      </c>
    </row>
    <row r="81" spans="1:27" s="741" customFormat="1" ht="53.25" customHeight="1">
      <c r="A81" s="748" t="s">
        <v>176</v>
      </c>
      <c r="B81" s="739">
        <v>535</v>
      </c>
      <c r="C81" s="1112">
        <v>77543.789999999994</v>
      </c>
      <c r="D81" s="739">
        <v>2678</v>
      </c>
      <c r="E81" s="1112">
        <v>287171.72399999999</v>
      </c>
      <c r="F81" s="739">
        <v>0</v>
      </c>
      <c r="G81" s="1112">
        <v>0</v>
      </c>
      <c r="H81" s="739">
        <v>0</v>
      </c>
      <c r="I81" s="1112">
        <v>0</v>
      </c>
      <c r="J81" s="739">
        <v>3213</v>
      </c>
      <c r="K81" s="1112">
        <v>364715.51399999997</v>
      </c>
      <c r="L81" s="722">
        <v>3</v>
      </c>
      <c r="M81" s="1115">
        <v>300.37</v>
      </c>
      <c r="N81" s="722">
        <v>0</v>
      </c>
      <c r="O81" s="1115">
        <v>670734.598</v>
      </c>
      <c r="P81" s="722">
        <v>7</v>
      </c>
      <c r="Q81" s="1115">
        <v>850</v>
      </c>
      <c r="R81" s="722">
        <v>608</v>
      </c>
      <c r="S81" s="1115">
        <v>1440759.1573300001</v>
      </c>
      <c r="T81" s="722">
        <v>0</v>
      </c>
      <c r="U81" s="1115">
        <v>0</v>
      </c>
      <c r="V81" s="722">
        <v>0</v>
      </c>
      <c r="W81" s="1115">
        <v>0</v>
      </c>
      <c r="X81" s="723">
        <v>3831</v>
      </c>
      <c r="Y81" s="740">
        <v>0.48546026854278285</v>
      </c>
      <c r="Z81" s="1113">
        <v>2477359.6393300002</v>
      </c>
      <c r="AA81" s="740">
        <v>0.70970276586955383</v>
      </c>
    </row>
    <row r="82" spans="1:27" s="741" customFormat="1" ht="53.25" customHeight="1">
      <c r="A82" s="748" t="s">
        <v>177</v>
      </c>
      <c r="B82" s="739">
        <v>111349</v>
      </c>
      <c r="C82" s="1112">
        <v>28528656.142999999</v>
      </c>
      <c r="D82" s="739">
        <v>27932</v>
      </c>
      <c r="E82" s="1112">
        <v>5335425.9749999996</v>
      </c>
      <c r="F82" s="739">
        <v>0</v>
      </c>
      <c r="G82" s="1112">
        <v>0</v>
      </c>
      <c r="H82" s="739">
        <v>0</v>
      </c>
      <c r="I82" s="1112">
        <v>0</v>
      </c>
      <c r="J82" s="739">
        <v>139281</v>
      </c>
      <c r="K82" s="1112">
        <v>33864082.118000001</v>
      </c>
      <c r="L82" s="722">
        <v>0</v>
      </c>
      <c r="M82" s="1115">
        <v>0</v>
      </c>
      <c r="N82" s="722">
        <v>0</v>
      </c>
      <c r="O82" s="1115">
        <v>25145684.786290001</v>
      </c>
      <c r="P82" s="722">
        <v>715</v>
      </c>
      <c r="Q82" s="1115">
        <v>196055.52600000001</v>
      </c>
      <c r="R82" s="722">
        <v>254</v>
      </c>
      <c r="S82" s="1115">
        <v>279054.8</v>
      </c>
      <c r="T82" s="722">
        <v>3284</v>
      </c>
      <c r="U82" s="1115">
        <v>853151.84900000005</v>
      </c>
      <c r="V82" s="722">
        <v>0</v>
      </c>
      <c r="W82" s="1115">
        <v>0</v>
      </c>
      <c r="X82" s="723">
        <v>143534</v>
      </c>
      <c r="Y82" s="740">
        <v>18.188476686248968</v>
      </c>
      <c r="Z82" s="1113">
        <v>60338029.079290003</v>
      </c>
      <c r="AA82" s="740">
        <v>17.285365210951316</v>
      </c>
    </row>
    <row r="83" spans="1:27" s="741" customFormat="1" ht="53.25" customHeight="1">
      <c r="A83" s="748" t="s">
        <v>178</v>
      </c>
      <c r="B83" s="739">
        <v>189</v>
      </c>
      <c r="C83" s="1112">
        <v>52761.697999999997</v>
      </c>
      <c r="D83" s="739">
        <v>621</v>
      </c>
      <c r="E83" s="1112">
        <v>111024.485</v>
      </c>
      <c r="F83" s="739">
        <v>250</v>
      </c>
      <c r="G83" s="1112">
        <v>38900</v>
      </c>
      <c r="H83" s="739">
        <v>0</v>
      </c>
      <c r="I83" s="1112">
        <v>0</v>
      </c>
      <c r="J83" s="739">
        <v>1060</v>
      </c>
      <c r="K83" s="1112">
        <v>202686.18299999999</v>
      </c>
      <c r="L83" s="722">
        <v>4</v>
      </c>
      <c r="M83" s="1115">
        <v>220</v>
      </c>
      <c r="N83" s="722">
        <v>0</v>
      </c>
      <c r="O83" s="1115">
        <v>0</v>
      </c>
      <c r="P83" s="722">
        <v>7</v>
      </c>
      <c r="Q83" s="1115">
        <v>1805</v>
      </c>
      <c r="R83" s="722">
        <v>26</v>
      </c>
      <c r="S83" s="1115">
        <v>17720</v>
      </c>
      <c r="T83" s="722">
        <v>0</v>
      </c>
      <c r="U83" s="1115">
        <v>0</v>
      </c>
      <c r="V83" s="722">
        <v>50</v>
      </c>
      <c r="W83" s="1115">
        <v>96000</v>
      </c>
      <c r="X83" s="723">
        <v>1147</v>
      </c>
      <c r="Y83" s="740">
        <v>0.14534662699518974</v>
      </c>
      <c r="Z83" s="1113">
        <v>318431.18299999996</v>
      </c>
      <c r="AA83" s="740">
        <v>9.1222722662638214E-2</v>
      </c>
    </row>
    <row r="84" spans="1:27" s="741" customFormat="1" ht="53.25" customHeight="1">
      <c r="A84" s="748" t="s">
        <v>179</v>
      </c>
      <c r="B84" s="739">
        <v>10113</v>
      </c>
      <c r="C84" s="1112">
        <v>7986506.2486699997</v>
      </c>
      <c r="D84" s="739">
        <v>39005</v>
      </c>
      <c r="E84" s="1112">
        <v>15189059.022389999</v>
      </c>
      <c r="F84" s="739">
        <v>5704</v>
      </c>
      <c r="G84" s="1112">
        <v>18505850.068999998</v>
      </c>
      <c r="H84" s="739">
        <v>0</v>
      </c>
      <c r="I84" s="1112">
        <v>0</v>
      </c>
      <c r="J84" s="739">
        <v>54822</v>
      </c>
      <c r="K84" s="1112">
        <v>41681415.340059996</v>
      </c>
      <c r="L84" s="722">
        <v>74</v>
      </c>
      <c r="M84" s="1115">
        <v>4331.9920000000002</v>
      </c>
      <c r="N84" s="722">
        <v>0</v>
      </c>
      <c r="O84" s="1115">
        <v>24217865.1784699</v>
      </c>
      <c r="P84" s="722">
        <v>228</v>
      </c>
      <c r="Q84" s="1115">
        <v>90006.05674</v>
      </c>
      <c r="R84" s="722">
        <v>43</v>
      </c>
      <c r="S84" s="1115">
        <v>79676.002139999997</v>
      </c>
      <c r="T84" s="722">
        <v>46</v>
      </c>
      <c r="U84" s="1115">
        <v>30720</v>
      </c>
      <c r="V84" s="722">
        <v>36</v>
      </c>
      <c r="W84" s="1115">
        <v>10400</v>
      </c>
      <c r="X84" s="723">
        <v>55249</v>
      </c>
      <c r="Y84" s="740">
        <v>7.0010948516628062</v>
      </c>
      <c r="Z84" s="1113">
        <v>66114414.569409892</v>
      </c>
      <c r="AA84" s="740">
        <v>18.940157956414609</v>
      </c>
    </row>
    <row r="85" spans="1:27" s="743" customFormat="1" ht="53.25" customHeight="1">
      <c r="A85" s="749" t="s">
        <v>180</v>
      </c>
      <c r="B85" s="722">
        <v>12488</v>
      </c>
      <c r="C85" s="1115">
        <v>1803866.65</v>
      </c>
      <c r="D85" s="722">
        <v>16156</v>
      </c>
      <c r="E85" s="1115">
        <v>2252705.75</v>
      </c>
      <c r="F85" s="722">
        <v>1</v>
      </c>
      <c r="G85" s="1115">
        <v>7037.2</v>
      </c>
      <c r="H85" s="722">
        <v>0</v>
      </c>
      <c r="I85" s="1115">
        <v>0</v>
      </c>
      <c r="J85" s="739">
        <v>28645</v>
      </c>
      <c r="K85" s="1112">
        <v>4063609.6</v>
      </c>
      <c r="L85" s="722">
        <v>30890</v>
      </c>
      <c r="M85" s="1115">
        <v>2728586.42</v>
      </c>
      <c r="N85" s="722">
        <v>363</v>
      </c>
      <c r="O85" s="1115">
        <v>1583274.47</v>
      </c>
      <c r="P85" s="722">
        <v>25</v>
      </c>
      <c r="Q85" s="1115">
        <v>6482.57</v>
      </c>
      <c r="R85" s="722">
        <v>0</v>
      </c>
      <c r="S85" s="1115">
        <v>0</v>
      </c>
      <c r="T85" s="722">
        <v>0</v>
      </c>
      <c r="U85" s="1115">
        <v>0</v>
      </c>
      <c r="V85" s="722">
        <v>0</v>
      </c>
      <c r="W85" s="1115">
        <v>0</v>
      </c>
      <c r="X85" s="723">
        <v>59923</v>
      </c>
      <c r="Y85" s="742">
        <v>7.5933791886946427</v>
      </c>
      <c r="Z85" s="1113">
        <v>8381953.0599999996</v>
      </c>
      <c r="AA85" s="742">
        <v>2.4012239384345464</v>
      </c>
    </row>
    <row r="86" spans="1:27" s="741" customFormat="1" ht="53.25" customHeight="1">
      <c r="A86" s="748" t="s">
        <v>181</v>
      </c>
      <c r="B86" s="739">
        <v>811</v>
      </c>
      <c r="C86" s="1112">
        <v>166347.40854999999</v>
      </c>
      <c r="D86" s="739">
        <v>593</v>
      </c>
      <c r="E86" s="1112">
        <v>104110.89373</v>
      </c>
      <c r="F86" s="739">
        <v>7</v>
      </c>
      <c r="G86" s="1112">
        <v>2350</v>
      </c>
      <c r="H86" s="739">
        <v>0</v>
      </c>
      <c r="I86" s="1112">
        <v>0</v>
      </c>
      <c r="J86" s="739">
        <v>1411</v>
      </c>
      <c r="K86" s="1112">
        <v>272808.30228</v>
      </c>
      <c r="L86" s="722">
        <v>13</v>
      </c>
      <c r="M86" s="1115">
        <v>644.9</v>
      </c>
      <c r="N86" s="722">
        <v>0</v>
      </c>
      <c r="O86" s="1115">
        <v>4822.4139999999998</v>
      </c>
      <c r="P86" s="722">
        <v>0</v>
      </c>
      <c r="Q86" s="1115">
        <v>0</v>
      </c>
      <c r="R86" s="722">
        <v>0</v>
      </c>
      <c r="S86" s="1115">
        <v>0</v>
      </c>
      <c r="T86" s="722">
        <v>0</v>
      </c>
      <c r="U86" s="1115">
        <v>0</v>
      </c>
      <c r="V86" s="722">
        <v>0</v>
      </c>
      <c r="W86" s="1115">
        <v>0</v>
      </c>
      <c r="X86" s="723">
        <v>1424</v>
      </c>
      <c r="Y86" s="724">
        <v>0.18044777405505685</v>
      </c>
      <c r="Z86" s="1113">
        <v>278275.61628000002</v>
      </c>
      <c r="AA86" s="724">
        <v>7.9719137832318307E-2</v>
      </c>
    </row>
    <row r="87" spans="1:27" s="741" customFormat="1" ht="53.25" customHeight="1">
      <c r="A87" s="748" t="s">
        <v>182</v>
      </c>
      <c r="B87" s="739">
        <v>504</v>
      </c>
      <c r="C87" s="1112">
        <v>113719.97199999999</v>
      </c>
      <c r="D87" s="739">
        <v>9228</v>
      </c>
      <c r="E87" s="1112">
        <v>1676312.63</v>
      </c>
      <c r="F87" s="739">
        <v>1</v>
      </c>
      <c r="G87" s="1112">
        <v>1000</v>
      </c>
      <c r="H87" s="739">
        <v>0</v>
      </c>
      <c r="I87" s="1112">
        <v>0</v>
      </c>
      <c r="J87" s="739">
        <v>9733</v>
      </c>
      <c r="K87" s="1112">
        <v>1791032.602</v>
      </c>
      <c r="L87" s="722">
        <v>0</v>
      </c>
      <c r="M87" s="1115">
        <v>0</v>
      </c>
      <c r="N87" s="722">
        <v>8886</v>
      </c>
      <c r="O87" s="1115">
        <v>11852651.544868594</v>
      </c>
      <c r="P87" s="722">
        <v>486</v>
      </c>
      <c r="Q87" s="1115">
        <v>102804.132</v>
      </c>
      <c r="R87" s="722">
        <v>219</v>
      </c>
      <c r="S87" s="1115">
        <v>508301.14816000045</v>
      </c>
      <c r="T87" s="722">
        <v>0</v>
      </c>
      <c r="U87" s="1115">
        <v>0</v>
      </c>
      <c r="V87" s="722">
        <v>0</v>
      </c>
      <c r="W87" s="1115">
        <v>0</v>
      </c>
      <c r="X87" s="723">
        <v>19324</v>
      </c>
      <c r="Y87" s="740">
        <v>2.4487168439887066</v>
      </c>
      <c r="Z87" s="1113">
        <v>14254789.427028595</v>
      </c>
      <c r="AA87" s="740">
        <v>4.0836474941467555</v>
      </c>
    </row>
    <row r="88" spans="1:27" s="741" customFormat="1" ht="53.25" customHeight="1">
      <c r="A88" s="748" t="s">
        <v>183</v>
      </c>
      <c r="B88" s="739">
        <v>630</v>
      </c>
      <c r="C88" s="1112">
        <v>55925</v>
      </c>
      <c r="D88" s="739">
        <v>364</v>
      </c>
      <c r="E88" s="1112">
        <v>34205</v>
      </c>
      <c r="F88" s="739">
        <v>61</v>
      </c>
      <c r="G88" s="1112">
        <v>36832</v>
      </c>
      <c r="H88" s="739">
        <v>0</v>
      </c>
      <c r="I88" s="1112">
        <v>0</v>
      </c>
      <c r="J88" s="739">
        <v>1055</v>
      </c>
      <c r="K88" s="1112">
        <v>126962</v>
      </c>
      <c r="L88" s="722">
        <v>37</v>
      </c>
      <c r="M88" s="1115">
        <v>1717</v>
      </c>
      <c r="N88" s="722">
        <v>0</v>
      </c>
      <c r="O88" s="1115">
        <v>1028623</v>
      </c>
      <c r="P88" s="722">
        <v>0</v>
      </c>
      <c r="Q88" s="1115">
        <v>0</v>
      </c>
      <c r="R88" s="722">
        <v>0</v>
      </c>
      <c r="S88" s="1115">
        <v>0</v>
      </c>
      <c r="T88" s="722">
        <v>0</v>
      </c>
      <c r="U88" s="1115">
        <v>0</v>
      </c>
      <c r="V88" s="722">
        <v>0</v>
      </c>
      <c r="W88" s="1115">
        <v>0</v>
      </c>
      <c r="X88" s="723">
        <v>1092</v>
      </c>
      <c r="Y88" s="724">
        <v>0.13837708516019809</v>
      </c>
      <c r="Z88" s="1113">
        <v>1157302</v>
      </c>
      <c r="AA88" s="724">
        <v>0.33153863383698995</v>
      </c>
    </row>
    <row r="89" spans="1:27" s="743" customFormat="1" ht="53.25" customHeight="1">
      <c r="A89" s="749" t="s">
        <v>184</v>
      </c>
      <c r="B89" s="722">
        <v>8084</v>
      </c>
      <c r="C89" s="1115">
        <v>3255174.9330000002</v>
      </c>
      <c r="D89" s="722">
        <v>44177</v>
      </c>
      <c r="E89" s="1115">
        <v>6872379.1293500001</v>
      </c>
      <c r="F89" s="722">
        <v>133</v>
      </c>
      <c r="G89" s="1115">
        <v>45043</v>
      </c>
      <c r="H89" s="722">
        <v>0</v>
      </c>
      <c r="I89" s="1115">
        <v>0</v>
      </c>
      <c r="J89" s="739">
        <v>52394</v>
      </c>
      <c r="K89" s="1112">
        <v>10172597.062350001</v>
      </c>
      <c r="L89" s="722">
        <v>2500</v>
      </c>
      <c r="M89" s="1115">
        <v>297908.87300000002</v>
      </c>
      <c r="N89" s="722">
        <v>0</v>
      </c>
      <c r="O89" s="1115">
        <v>19095674.931000002</v>
      </c>
      <c r="P89" s="722">
        <v>61</v>
      </c>
      <c r="Q89" s="1115">
        <v>38781.199999999997</v>
      </c>
      <c r="R89" s="722">
        <v>0</v>
      </c>
      <c r="S89" s="1115">
        <v>0</v>
      </c>
      <c r="T89" s="722">
        <v>0</v>
      </c>
      <c r="U89" s="1115">
        <v>0</v>
      </c>
      <c r="V89" s="722">
        <v>0</v>
      </c>
      <c r="W89" s="1115">
        <v>0</v>
      </c>
      <c r="X89" s="723">
        <v>54955</v>
      </c>
      <c r="Y89" s="742">
        <v>6.9638394825812142</v>
      </c>
      <c r="Z89" s="1113">
        <v>29604962.066350002</v>
      </c>
      <c r="AA89" s="742">
        <v>8.481095408349411</v>
      </c>
    </row>
    <row r="90" spans="1:27" s="741" customFormat="1" ht="53.25" customHeight="1">
      <c r="A90" s="748" t="s">
        <v>796</v>
      </c>
      <c r="B90" s="739">
        <v>171</v>
      </c>
      <c r="C90" s="1112">
        <v>61322.493000000002</v>
      </c>
      <c r="D90" s="739">
        <v>1050</v>
      </c>
      <c r="E90" s="1112">
        <v>141117.21799999999</v>
      </c>
      <c r="F90" s="739">
        <v>3</v>
      </c>
      <c r="G90" s="1112">
        <v>4040</v>
      </c>
      <c r="H90" s="739">
        <v>0</v>
      </c>
      <c r="I90" s="1112">
        <v>0</v>
      </c>
      <c r="J90" s="739">
        <v>1224</v>
      </c>
      <c r="K90" s="1112">
        <v>206479.71100000001</v>
      </c>
      <c r="L90" s="722">
        <v>0</v>
      </c>
      <c r="M90" s="1115">
        <v>0</v>
      </c>
      <c r="N90" s="722">
        <v>0</v>
      </c>
      <c r="O90" s="1115">
        <v>678642.63</v>
      </c>
      <c r="P90" s="722">
        <v>8</v>
      </c>
      <c r="Q90" s="1115">
        <v>271.28399999999999</v>
      </c>
      <c r="R90" s="722">
        <v>0</v>
      </c>
      <c r="S90" s="1115">
        <v>0</v>
      </c>
      <c r="T90" s="722">
        <v>0</v>
      </c>
      <c r="U90" s="1115">
        <v>0</v>
      </c>
      <c r="V90" s="722">
        <v>0</v>
      </c>
      <c r="W90" s="1115">
        <v>0</v>
      </c>
      <c r="X90" s="723">
        <v>1232</v>
      </c>
      <c r="Y90" s="740">
        <v>0.15611773710381321</v>
      </c>
      <c r="Z90" s="1113">
        <v>885393.625</v>
      </c>
      <c r="AA90" s="740">
        <v>0.25364355443996484</v>
      </c>
    </row>
    <row r="91" spans="1:27" s="741" customFormat="1" ht="53.25" customHeight="1">
      <c r="A91" s="748" t="s">
        <v>344</v>
      </c>
      <c r="B91" s="739">
        <v>1920</v>
      </c>
      <c r="C91" s="1112">
        <v>243117.68</v>
      </c>
      <c r="D91" s="739">
        <v>3755</v>
      </c>
      <c r="E91" s="1112">
        <v>381524.52</v>
      </c>
      <c r="F91" s="739">
        <v>0</v>
      </c>
      <c r="G91" s="1112">
        <v>0</v>
      </c>
      <c r="H91" s="739">
        <v>0</v>
      </c>
      <c r="I91" s="1112">
        <v>0</v>
      </c>
      <c r="J91" s="739">
        <v>5675</v>
      </c>
      <c r="K91" s="1112">
        <v>624642.19999999995</v>
      </c>
      <c r="L91" s="722">
        <v>4</v>
      </c>
      <c r="M91" s="1115">
        <v>127.52</v>
      </c>
      <c r="N91" s="722">
        <v>0</v>
      </c>
      <c r="O91" s="1115">
        <v>5907756.0700000003</v>
      </c>
      <c r="P91" s="722">
        <v>35</v>
      </c>
      <c r="Q91" s="1115">
        <v>3945.74</v>
      </c>
      <c r="R91" s="722">
        <v>0</v>
      </c>
      <c r="S91" s="1115">
        <v>0</v>
      </c>
      <c r="T91" s="722">
        <v>0</v>
      </c>
      <c r="U91" s="1115">
        <v>0</v>
      </c>
      <c r="V91" s="722">
        <v>0</v>
      </c>
      <c r="W91" s="1115">
        <v>0</v>
      </c>
      <c r="X91" s="723">
        <v>5714</v>
      </c>
      <c r="Y91" s="740">
        <v>0.72407203718440649</v>
      </c>
      <c r="Z91" s="1113">
        <v>6536471.5300000003</v>
      </c>
      <c r="AA91" s="740">
        <v>1.8725387506204771</v>
      </c>
    </row>
    <row r="92" spans="1:27" s="741" customFormat="1" ht="53.25" customHeight="1">
      <c r="A92" s="748" t="s">
        <v>185</v>
      </c>
      <c r="B92" s="739">
        <v>60554</v>
      </c>
      <c r="C92" s="1112">
        <v>9196795.2300000004</v>
      </c>
      <c r="D92" s="739">
        <v>120905</v>
      </c>
      <c r="E92" s="1112">
        <v>17313741.829999998</v>
      </c>
      <c r="F92" s="739">
        <v>37</v>
      </c>
      <c r="G92" s="1112">
        <v>28571</v>
      </c>
      <c r="H92" s="739">
        <v>0</v>
      </c>
      <c r="I92" s="1112">
        <v>0</v>
      </c>
      <c r="J92" s="739">
        <v>181496</v>
      </c>
      <c r="K92" s="1112">
        <v>26539108.059999999</v>
      </c>
      <c r="L92" s="722">
        <v>12789</v>
      </c>
      <c r="M92" s="1115">
        <v>318913.84999999998</v>
      </c>
      <c r="N92" s="722">
        <v>0</v>
      </c>
      <c r="O92" s="1115">
        <v>14523374.23</v>
      </c>
      <c r="P92" s="722">
        <v>469</v>
      </c>
      <c r="Q92" s="1115">
        <v>171610.27</v>
      </c>
      <c r="R92" s="722">
        <v>9</v>
      </c>
      <c r="S92" s="1115">
        <v>4064.7</v>
      </c>
      <c r="T92" s="722">
        <v>4</v>
      </c>
      <c r="U92" s="1115">
        <v>1331.69</v>
      </c>
      <c r="V92" s="722">
        <v>0</v>
      </c>
      <c r="W92" s="1115">
        <v>0</v>
      </c>
      <c r="X92" s="723">
        <v>194767</v>
      </c>
      <c r="Y92" s="740">
        <v>24.680668265014926</v>
      </c>
      <c r="Z92" s="1113">
        <v>41558402.800000004</v>
      </c>
      <c r="AA92" s="740">
        <v>11.905462955010307</v>
      </c>
    </row>
    <row r="93" spans="1:27" s="741" customFormat="1" ht="53.25" customHeight="1">
      <c r="A93" s="749" t="s">
        <v>186</v>
      </c>
      <c r="B93" s="722">
        <v>2000</v>
      </c>
      <c r="C93" s="1115">
        <v>735297.26699999999</v>
      </c>
      <c r="D93" s="722">
        <v>2214</v>
      </c>
      <c r="E93" s="1115">
        <v>473789.67</v>
      </c>
      <c r="F93" s="722">
        <v>15</v>
      </c>
      <c r="G93" s="1115">
        <v>1300</v>
      </c>
      <c r="H93" s="722">
        <v>0</v>
      </c>
      <c r="I93" s="1115">
        <v>0</v>
      </c>
      <c r="J93" s="739">
        <v>4229</v>
      </c>
      <c r="K93" s="1112">
        <v>1210386.9369999999</v>
      </c>
      <c r="L93" s="722">
        <v>56</v>
      </c>
      <c r="M93" s="1115">
        <v>8039.65</v>
      </c>
      <c r="N93" s="722">
        <v>0</v>
      </c>
      <c r="O93" s="1115">
        <v>0</v>
      </c>
      <c r="P93" s="722">
        <v>70</v>
      </c>
      <c r="Q93" s="1115">
        <v>27585.775000000001</v>
      </c>
      <c r="R93" s="722">
        <v>0</v>
      </c>
      <c r="S93" s="1115">
        <v>0</v>
      </c>
      <c r="T93" s="722">
        <v>0</v>
      </c>
      <c r="U93" s="1115">
        <v>0</v>
      </c>
      <c r="V93" s="722">
        <v>0</v>
      </c>
      <c r="W93" s="1115">
        <v>0</v>
      </c>
      <c r="X93" s="723">
        <v>4355</v>
      </c>
      <c r="Y93" s="742">
        <v>0.55186099438888525</v>
      </c>
      <c r="Z93" s="1113">
        <v>1246012.3619999997</v>
      </c>
      <c r="AA93" s="742">
        <v>0.35695197644303805</v>
      </c>
    </row>
    <row r="94" spans="1:27" s="741" customFormat="1" ht="53.25" customHeight="1">
      <c r="A94" s="750" t="s">
        <v>187</v>
      </c>
      <c r="B94" s="739">
        <v>803</v>
      </c>
      <c r="C94" s="1112">
        <v>374346</v>
      </c>
      <c r="D94" s="739">
        <v>1689</v>
      </c>
      <c r="E94" s="1112">
        <v>392825</v>
      </c>
      <c r="F94" s="739">
        <v>45</v>
      </c>
      <c r="G94" s="1112">
        <v>12098</v>
      </c>
      <c r="H94" s="739">
        <v>0</v>
      </c>
      <c r="I94" s="1112">
        <v>0</v>
      </c>
      <c r="J94" s="739">
        <v>2537</v>
      </c>
      <c r="K94" s="1112">
        <v>779269</v>
      </c>
      <c r="L94" s="722">
        <v>0</v>
      </c>
      <c r="M94" s="1115">
        <v>0</v>
      </c>
      <c r="N94" s="722">
        <v>0</v>
      </c>
      <c r="O94" s="1115">
        <v>260028</v>
      </c>
      <c r="P94" s="722">
        <v>22</v>
      </c>
      <c r="Q94" s="1115">
        <v>14173</v>
      </c>
      <c r="R94" s="722">
        <v>0</v>
      </c>
      <c r="S94" s="1115">
        <v>0</v>
      </c>
      <c r="T94" s="722">
        <v>0</v>
      </c>
      <c r="U94" s="1115">
        <v>0</v>
      </c>
      <c r="V94" s="722">
        <v>0</v>
      </c>
      <c r="W94" s="1115">
        <v>0</v>
      </c>
      <c r="X94" s="723">
        <v>2559</v>
      </c>
      <c r="Y94" s="740">
        <v>0.32427377374079386</v>
      </c>
      <c r="Z94" s="1113">
        <v>1053470</v>
      </c>
      <c r="AA94" s="740">
        <v>0.30179331288484229</v>
      </c>
    </row>
    <row r="95" spans="1:27" s="741" customFormat="1" ht="53.25" customHeight="1">
      <c r="A95" s="732" t="s">
        <v>275</v>
      </c>
      <c r="B95" s="733">
        <v>296433</v>
      </c>
      <c r="C95" s="1116">
        <v>74306707.998219997</v>
      </c>
      <c r="D95" s="733">
        <v>380417</v>
      </c>
      <c r="E95" s="1116">
        <v>77595284.623469993</v>
      </c>
      <c r="F95" s="733">
        <v>28244</v>
      </c>
      <c r="G95" s="1116">
        <v>23646702.882999998</v>
      </c>
      <c r="H95" s="733">
        <v>3</v>
      </c>
      <c r="I95" s="1116">
        <v>220</v>
      </c>
      <c r="J95" s="733">
        <v>705097</v>
      </c>
      <c r="K95" s="1116">
        <v>175548915.50468999</v>
      </c>
      <c r="L95" s="733">
        <v>46370</v>
      </c>
      <c r="M95" s="1116">
        <v>3360790.5750000002</v>
      </c>
      <c r="N95" s="734">
        <v>9852</v>
      </c>
      <c r="O95" s="1180">
        <v>143767583.79806846</v>
      </c>
      <c r="P95" s="734">
        <v>3474</v>
      </c>
      <c r="Q95" s="1180">
        <v>1239518.8957399998</v>
      </c>
      <c r="R95" s="734">
        <v>15677</v>
      </c>
      <c r="S95" s="1180">
        <v>22092584.297630001</v>
      </c>
      <c r="T95" s="734">
        <v>8592</v>
      </c>
      <c r="U95" s="1180">
        <v>2954234.3360000001</v>
      </c>
      <c r="V95" s="734">
        <v>86</v>
      </c>
      <c r="W95" s="1180">
        <v>106400</v>
      </c>
      <c r="X95" s="735">
        <v>789148</v>
      </c>
      <c r="Y95" s="746">
        <v>100</v>
      </c>
      <c r="Z95" s="1184">
        <v>349070027.40712845</v>
      </c>
      <c r="AA95" s="746">
        <v>100</v>
      </c>
    </row>
    <row r="96" spans="1:27" ht="50.25" customHeight="1">
      <c r="A96" s="31"/>
      <c r="B96" s="36"/>
      <c r="C96" s="1178"/>
      <c r="D96" s="36"/>
      <c r="E96" s="1178"/>
      <c r="F96" s="36"/>
      <c r="G96" s="1178"/>
      <c r="H96" s="36"/>
      <c r="I96" s="1178"/>
      <c r="J96" s="36"/>
      <c r="K96" s="1178"/>
      <c r="L96" s="36"/>
      <c r="M96" s="1178"/>
      <c r="N96" s="37"/>
      <c r="O96" s="1183"/>
      <c r="P96" s="37"/>
      <c r="Q96" s="1183"/>
      <c r="R96" s="37"/>
      <c r="S96" s="1183"/>
      <c r="T96" s="37"/>
      <c r="U96" s="1183"/>
      <c r="V96" s="37"/>
      <c r="W96" s="1183"/>
      <c r="X96" s="36"/>
      <c r="Y96" s="39"/>
      <c r="Z96" s="1178"/>
      <c r="AA96" s="39"/>
    </row>
    <row r="97" spans="1:27">
      <c r="A97" s="1027" t="s">
        <v>894</v>
      </c>
    </row>
    <row r="98" spans="1:27">
      <c r="A98" s="935" t="s">
        <v>895</v>
      </c>
    </row>
    <row r="99" spans="1:27">
      <c r="A99" s="30"/>
      <c r="X99" s="1532" t="s">
        <v>536</v>
      </c>
      <c r="Y99" s="1532"/>
      <c r="Z99" s="1532"/>
      <c r="AA99" s="1532"/>
    </row>
    <row r="100" spans="1:27" ht="50.25" customHeight="1">
      <c r="A100" s="1524" t="s">
        <v>286</v>
      </c>
      <c r="B100" s="1531" t="s">
        <v>721</v>
      </c>
      <c r="C100" s="1528"/>
      <c r="D100" s="1528"/>
      <c r="E100" s="1528"/>
      <c r="F100" s="1528"/>
      <c r="G100" s="1528"/>
      <c r="H100" s="1528"/>
      <c r="I100" s="1528"/>
      <c r="J100" s="1528"/>
      <c r="K100" s="1528"/>
      <c r="L100" s="1528"/>
      <c r="M100" s="1528"/>
      <c r="N100" s="1528"/>
      <c r="O100" s="1529"/>
      <c r="P100" s="1514" t="s">
        <v>728</v>
      </c>
      <c r="Q100" s="1515"/>
      <c r="R100" s="1514" t="s">
        <v>603</v>
      </c>
      <c r="S100" s="1515"/>
      <c r="T100" s="1514" t="s">
        <v>604</v>
      </c>
      <c r="U100" s="1515"/>
      <c r="V100" s="1514" t="s">
        <v>540</v>
      </c>
      <c r="W100" s="1515"/>
      <c r="X100" s="1518" t="s">
        <v>727</v>
      </c>
      <c r="Y100" s="1519"/>
      <c r="Z100" s="1519"/>
      <c r="AA100" s="1520"/>
    </row>
    <row r="101" spans="1:27" ht="50.25" customHeight="1">
      <c r="A101" s="1525"/>
      <c r="B101" s="1530" t="s">
        <v>203</v>
      </c>
      <c r="C101" s="1480"/>
      <c r="D101" s="1480"/>
      <c r="E101" s="1480"/>
      <c r="F101" s="1480"/>
      <c r="G101" s="1480"/>
      <c r="H101" s="1480"/>
      <c r="I101" s="1480"/>
      <c r="J101" s="1480"/>
      <c r="K101" s="1481"/>
      <c r="L101" s="1482" t="s">
        <v>208</v>
      </c>
      <c r="M101" s="1483"/>
      <c r="N101" s="1482" t="s">
        <v>209</v>
      </c>
      <c r="O101" s="1483"/>
      <c r="P101" s="1516"/>
      <c r="Q101" s="1517"/>
      <c r="R101" s="1516"/>
      <c r="S101" s="1517"/>
      <c r="T101" s="1516"/>
      <c r="U101" s="1517"/>
      <c r="V101" s="1516"/>
      <c r="W101" s="1517"/>
      <c r="X101" s="1521"/>
      <c r="Y101" s="1522"/>
      <c r="Z101" s="1522"/>
      <c r="AA101" s="1523"/>
    </row>
    <row r="102" spans="1:27" ht="50.25" customHeight="1">
      <c r="A102" s="1525"/>
      <c r="B102" s="1486" t="s">
        <v>204</v>
      </c>
      <c r="C102" s="1485"/>
      <c r="D102" s="1486" t="s">
        <v>722</v>
      </c>
      <c r="E102" s="1485"/>
      <c r="F102" s="1486" t="s">
        <v>206</v>
      </c>
      <c r="G102" s="1485"/>
      <c r="H102" s="1486" t="s">
        <v>723</v>
      </c>
      <c r="I102" s="1485"/>
      <c r="J102" s="1486" t="s">
        <v>341</v>
      </c>
      <c r="K102" s="1485"/>
      <c r="L102" s="491" t="s">
        <v>276</v>
      </c>
      <c r="M102" s="1127" t="s">
        <v>277</v>
      </c>
      <c r="N102" s="491" t="s">
        <v>276</v>
      </c>
      <c r="O102" s="1127" t="s">
        <v>277</v>
      </c>
      <c r="P102" s="491" t="s">
        <v>276</v>
      </c>
      <c r="Q102" s="1127" t="s">
        <v>277</v>
      </c>
      <c r="R102" s="491" t="s">
        <v>276</v>
      </c>
      <c r="S102" s="1127" t="s">
        <v>277</v>
      </c>
      <c r="T102" s="491" t="s">
        <v>276</v>
      </c>
      <c r="U102" s="1127" t="s">
        <v>277</v>
      </c>
      <c r="V102" s="491" t="s">
        <v>276</v>
      </c>
      <c r="W102" s="1127" t="s">
        <v>277</v>
      </c>
      <c r="X102" s="491" t="s">
        <v>276</v>
      </c>
      <c r="Y102" s="1476" t="s">
        <v>278</v>
      </c>
      <c r="Z102" s="1127" t="s">
        <v>277</v>
      </c>
      <c r="AA102" s="1476" t="s">
        <v>278</v>
      </c>
    </row>
    <row r="103" spans="1:27" ht="52.5">
      <c r="A103" s="1525"/>
      <c r="B103" s="948" t="s">
        <v>870</v>
      </c>
      <c r="C103" s="1126" t="s">
        <v>872</v>
      </c>
      <c r="D103" s="948" t="s">
        <v>870</v>
      </c>
      <c r="E103" s="1126" t="s">
        <v>872</v>
      </c>
      <c r="F103" s="948" t="s">
        <v>870</v>
      </c>
      <c r="G103" s="1126" t="s">
        <v>872</v>
      </c>
      <c r="H103" s="948" t="s">
        <v>870</v>
      </c>
      <c r="I103" s="1126" t="s">
        <v>872</v>
      </c>
      <c r="J103" s="948" t="s">
        <v>870</v>
      </c>
      <c r="K103" s="1126" t="s">
        <v>872</v>
      </c>
      <c r="L103" s="491" t="s">
        <v>279</v>
      </c>
      <c r="M103" s="1127" t="s">
        <v>280</v>
      </c>
      <c r="N103" s="491" t="s">
        <v>279</v>
      </c>
      <c r="O103" s="1127" t="s">
        <v>280</v>
      </c>
      <c r="P103" s="491" t="s">
        <v>279</v>
      </c>
      <c r="Q103" s="1127" t="s">
        <v>280</v>
      </c>
      <c r="R103" s="491" t="s">
        <v>279</v>
      </c>
      <c r="S103" s="1127" t="s">
        <v>280</v>
      </c>
      <c r="T103" s="491" t="s">
        <v>279</v>
      </c>
      <c r="U103" s="1127" t="s">
        <v>280</v>
      </c>
      <c r="V103" s="491" t="s">
        <v>279</v>
      </c>
      <c r="W103" s="1127" t="s">
        <v>280</v>
      </c>
      <c r="X103" s="491" t="s">
        <v>279</v>
      </c>
      <c r="Y103" s="1477"/>
      <c r="Z103" s="1127" t="s">
        <v>280</v>
      </c>
      <c r="AA103" s="1477"/>
    </row>
    <row r="104" spans="1:27" ht="52.5">
      <c r="A104" s="1526"/>
      <c r="B104" s="1028" t="s">
        <v>890</v>
      </c>
      <c r="C104" s="1128" t="s">
        <v>282</v>
      </c>
      <c r="D104" s="1028" t="s">
        <v>890</v>
      </c>
      <c r="E104" s="1128" t="s">
        <v>282</v>
      </c>
      <c r="F104" s="1028" t="s">
        <v>890</v>
      </c>
      <c r="G104" s="1128" t="s">
        <v>282</v>
      </c>
      <c r="H104" s="1028" t="s">
        <v>890</v>
      </c>
      <c r="I104" s="1128" t="s">
        <v>282</v>
      </c>
      <c r="J104" s="1028" t="s">
        <v>890</v>
      </c>
      <c r="K104" s="1128" t="s">
        <v>282</v>
      </c>
      <c r="L104" s="1028" t="s">
        <v>890</v>
      </c>
      <c r="M104" s="1128" t="s">
        <v>282</v>
      </c>
      <c r="N104" s="1028" t="s">
        <v>890</v>
      </c>
      <c r="O104" s="1128" t="s">
        <v>282</v>
      </c>
      <c r="P104" s="1028" t="s">
        <v>890</v>
      </c>
      <c r="Q104" s="1128" t="s">
        <v>282</v>
      </c>
      <c r="R104" s="1028" t="s">
        <v>890</v>
      </c>
      <c r="S104" s="1128" t="s">
        <v>282</v>
      </c>
      <c r="T104" s="1028" t="s">
        <v>890</v>
      </c>
      <c r="U104" s="1128" t="s">
        <v>282</v>
      </c>
      <c r="V104" s="1028" t="s">
        <v>890</v>
      </c>
      <c r="W104" s="1128" t="s">
        <v>282</v>
      </c>
      <c r="X104" s="1028" t="s">
        <v>890</v>
      </c>
      <c r="Y104" s="492" t="s">
        <v>283</v>
      </c>
      <c r="Z104" s="1128" t="s">
        <v>282</v>
      </c>
      <c r="AA104" s="492" t="s">
        <v>283</v>
      </c>
    </row>
    <row r="105" spans="1:27" s="741" customFormat="1" ht="53.25" customHeight="1">
      <c r="A105" s="748" t="s">
        <v>799</v>
      </c>
      <c r="B105" s="722">
        <v>4621</v>
      </c>
      <c r="C105" s="1115">
        <v>2198022.2200000002</v>
      </c>
      <c r="D105" s="722">
        <v>191</v>
      </c>
      <c r="E105" s="1115">
        <v>54054.16</v>
      </c>
      <c r="F105" s="722">
        <v>52</v>
      </c>
      <c r="G105" s="1115">
        <v>78742.600000000006</v>
      </c>
      <c r="H105" s="722">
        <v>0</v>
      </c>
      <c r="I105" s="1115">
        <v>0</v>
      </c>
      <c r="J105" s="739">
        <v>4864</v>
      </c>
      <c r="K105" s="1112">
        <v>2330818.9800000004</v>
      </c>
      <c r="L105" s="722">
        <v>0</v>
      </c>
      <c r="M105" s="1115">
        <v>0</v>
      </c>
      <c r="N105" s="722">
        <v>0</v>
      </c>
      <c r="O105" s="1115">
        <v>25987960.729810901</v>
      </c>
      <c r="P105" s="722">
        <v>14</v>
      </c>
      <c r="Q105" s="1115">
        <v>6467.59</v>
      </c>
      <c r="R105" s="722">
        <v>0</v>
      </c>
      <c r="S105" s="1115">
        <v>0</v>
      </c>
      <c r="T105" s="722">
        <v>0</v>
      </c>
      <c r="U105" s="1115">
        <v>0</v>
      </c>
      <c r="V105" s="722">
        <v>6312</v>
      </c>
      <c r="W105" s="1115">
        <v>2027600</v>
      </c>
      <c r="X105" s="723">
        <v>11190</v>
      </c>
      <c r="Y105" s="740">
        <v>1.1800050827743511</v>
      </c>
      <c r="Z105" s="1113">
        <v>30352847.299810901</v>
      </c>
      <c r="AA105" s="740">
        <v>2.467669935539154</v>
      </c>
    </row>
    <row r="106" spans="1:27" s="741" customFormat="1" ht="53.25" customHeight="1">
      <c r="A106" s="748" t="s">
        <v>169</v>
      </c>
      <c r="B106" s="722">
        <v>171148</v>
      </c>
      <c r="C106" s="1115">
        <v>30414071.793000001</v>
      </c>
      <c r="D106" s="722">
        <v>31917</v>
      </c>
      <c r="E106" s="1115">
        <v>7213344.2199999997</v>
      </c>
      <c r="F106" s="722">
        <v>5917</v>
      </c>
      <c r="G106" s="1115">
        <v>2524875.7829999998</v>
      </c>
      <c r="H106" s="722">
        <v>0</v>
      </c>
      <c r="I106" s="1115">
        <v>0</v>
      </c>
      <c r="J106" s="739">
        <v>208982</v>
      </c>
      <c r="K106" s="1112">
        <v>40152291.796000004</v>
      </c>
      <c r="L106" s="722">
        <v>0</v>
      </c>
      <c r="M106" s="1115">
        <v>0</v>
      </c>
      <c r="N106" s="722">
        <v>1634</v>
      </c>
      <c r="O106" s="1115">
        <v>24568642.715</v>
      </c>
      <c r="P106" s="722">
        <v>235</v>
      </c>
      <c r="Q106" s="1115">
        <v>47775.409</v>
      </c>
      <c r="R106" s="722">
        <v>1451</v>
      </c>
      <c r="S106" s="1115">
        <v>1651514.6429999999</v>
      </c>
      <c r="T106" s="722">
        <v>1009</v>
      </c>
      <c r="U106" s="1115">
        <v>709698.85499999998</v>
      </c>
      <c r="V106" s="722">
        <v>0</v>
      </c>
      <c r="W106" s="1115">
        <v>0</v>
      </c>
      <c r="X106" s="723">
        <v>213311</v>
      </c>
      <c r="Y106" s="740">
        <v>22.494018249479858</v>
      </c>
      <c r="Z106" s="1113">
        <v>67129923.418000013</v>
      </c>
      <c r="AA106" s="740">
        <v>5.4576261711920671</v>
      </c>
    </row>
    <row r="107" spans="1:27" s="741" customFormat="1" ht="53.25" customHeight="1">
      <c r="A107" s="748" t="s">
        <v>284</v>
      </c>
      <c r="B107" s="722">
        <v>16</v>
      </c>
      <c r="C107" s="1115">
        <v>1325</v>
      </c>
      <c r="D107" s="722">
        <v>3847</v>
      </c>
      <c r="E107" s="1115">
        <v>366631</v>
      </c>
      <c r="F107" s="722">
        <v>70</v>
      </c>
      <c r="G107" s="1115">
        <v>35800</v>
      </c>
      <c r="H107" s="722">
        <v>0</v>
      </c>
      <c r="I107" s="1115">
        <v>0</v>
      </c>
      <c r="J107" s="739">
        <v>3933</v>
      </c>
      <c r="K107" s="1112">
        <v>403756</v>
      </c>
      <c r="L107" s="722">
        <v>0</v>
      </c>
      <c r="M107" s="1115">
        <v>0</v>
      </c>
      <c r="N107" s="722">
        <v>0</v>
      </c>
      <c r="O107" s="1115">
        <v>0</v>
      </c>
      <c r="P107" s="722">
        <v>0</v>
      </c>
      <c r="Q107" s="1115">
        <v>0</v>
      </c>
      <c r="R107" s="722">
        <v>0</v>
      </c>
      <c r="S107" s="1115">
        <v>0</v>
      </c>
      <c r="T107" s="722">
        <v>0</v>
      </c>
      <c r="U107" s="1115">
        <v>0</v>
      </c>
      <c r="V107" s="722">
        <v>0</v>
      </c>
      <c r="W107" s="1115">
        <v>0</v>
      </c>
      <c r="X107" s="723">
        <v>3933</v>
      </c>
      <c r="Y107" s="740">
        <v>0.41474173284642746</v>
      </c>
      <c r="Z107" s="1113">
        <v>403756</v>
      </c>
      <c r="AA107" s="740">
        <v>3.2825142651435997E-2</v>
      </c>
    </row>
    <row r="108" spans="1:27" s="741" customFormat="1" ht="53.25" customHeight="1">
      <c r="A108" s="748" t="s">
        <v>171</v>
      </c>
      <c r="B108" s="722">
        <v>19478</v>
      </c>
      <c r="C108" s="1115">
        <v>3902277</v>
      </c>
      <c r="D108" s="722">
        <v>17976</v>
      </c>
      <c r="E108" s="1115">
        <v>3192057</v>
      </c>
      <c r="F108" s="722">
        <v>1007</v>
      </c>
      <c r="G108" s="1115">
        <v>961661</v>
      </c>
      <c r="H108" s="722">
        <v>0</v>
      </c>
      <c r="I108" s="1115">
        <v>0</v>
      </c>
      <c r="J108" s="739">
        <v>38461</v>
      </c>
      <c r="K108" s="1112">
        <v>8055995</v>
      </c>
      <c r="L108" s="722">
        <v>0</v>
      </c>
      <c r="M108" s="1115">
        <v>0</v>
      </c>
      <c r="N108" s="722">
        <v>0</v>
      </c>
      <c r="O108" s="1115">
        <v>0</v>
      </c>
      <c r="P108" s="722">
        <v>44</v>
      </c>
      <c r="Q108" s="1115">
        <v>32777</v>
      </c>
      <c r="R108" s="722">
        <v>0</v>
      </c>
      <c r="S108" s="1115">
        <v>0</v>
      </c>
      <c r="T108" s="722">
        <v>0</v>
      </c>
      <c r="U108" s="1115">
        <v>0</v>
      </c>
      <c r="V108" s="722">
        <v>7972</v>
      </c>
      <c r="W108" s="1115">
        <v>8346555</v>
      </c>
      <c r="X108" s="723">
        <v>46477</v>
      </c>
      <c r="Y108" s="740">
        <v>4.901080985889501</v>
      </c>
      <c r="Z108" s="1113">
        <v>16435327</v>
      </c>
      <c r="AA108" s="740">
        <v>1.3361831237133259</v>
      </c>
    </row>
    <row r="109" spans="1:27" s="741" customFormat="1" ht="53.25" customHeight="1">
      <c r="A109" s="748" t="s">
        <v>172</v>
      </c>
      <c r="B109" s="722">
        <v>24064</v>
      </c>
      <c r="C109" s="1115">
        <v>9730365</v>
      </c>
      <c r="D109" s="722">
        <v>9812</v>
      </c>
      <c r="E109" s="1115">
        <v>1509224</v>
      </c>
      <c r="F109" s="722">
        <v>13923</v>
      </c>
      <c r="G109" s="1115">
        <v>5866556</v>
      </c>
      <c r="H109" s="722">
        <v>0</v>
      </c>
      <c r="I109" s="1115">
        <v>0</v>
      </c>
      <c r="J109" s="739">
        <v>47799</v>
      </c>
      <c r="K109" s="1112">
        <v>17106145</v>
      </c>
      <c r="L109" s="722">
        <v>0</v>
      </c>
      <c r="M109" s="1115">
        <v>0</v>
      </c>
      <c r="N109" s="722">
        <v>1185</v>
      </c>
      <c r="O109" s="1115">
        <v>108049387</v>
      </c>
      <c r="P109" s="722">
        <v>54</v>
      </c>
      <c r="Q109" s="1115">
        <v>42265</v>
      </c>
      <c r="R109" s="722">
        <v>0</v>
      </c>
      <c r="S109" s="1115">
        <v>0</v>
      </c>
      <c r="T109" s="722">
        <v>0</v>
      </c>
      <c r="U109" s="1115">
        <v>0</v>
      </c>
      <c r="V109" s="722">
        <v>301</v>
      </c>
      <c r="W109" s="1115">
        <v>700900</v>
      </c>
      <c r="X109" s="723">
        <v>49339</v>
      </c>
      <c r="Y109" s="740">
        <v>5.2028838944596707</v>
      </c>
      <c r="Z109" s="1113">
        <v>125898697</v>
      </c>
      <c r="AA109" s="740">
        <v>10.235495419646808</v>
      </c>
    </row>
    <row r="110" spans="1:27" s="741" customFormat="1" ht="53.25" customHeight="1">
      <c r="A110" s="748" t="s">
        <v>173</v>
      </c>
      <c r="B110" s="722">
        <v>1</v>
      </c>
      <c r="C110" s="1115">
        <v>200</v>
      </c>
      <c r="D110" s="722">
        <v>12</v>
      </c>
      <c r="E110" s="1115">
        <v>1200</v>
      </c>
      <c r="F110" s="722">
        <v>1</v>
      </c>
      <c r="G110" s="1115">
        <v>376.5</v>
      </c>
      <c r="H110" s="722">
        <v>0</v>
      </c>
      <c r="I110" s="1115">
        <v>0</v>
      </c>
      <c r="J110" s="739">
        <v>14</v>
      </c>
      <c r="K110" s="1112">
        <v>1776.5</v>
      </c>
      <c r="L110" s="722">
        <v>0</v>
      </c>
      <c r="M110" s="1115">
        <v>0</v>
      </c>
      <c r="N110" s="722">
        <v>0</v>
      </c>
      <c r="O110" s="1115">
        <v>0</v>
      </c>
      <c r="P110" s="722">
        <v>0</v>
      </c>
      <c r="Q110" s="1115">
        <v>0</v>
      </c>
      <c r="R110" s="722">
        <v>0</v>
      </c>
      <c r="S110" s="1115">
        <v>0</v>
      </c>
      <c r="T110" s="722">
        <v>0</v>
      </c>
      <c r="U110" s="1115">
        <v>0</v>
      </c>
      <c r="V110" s="722">
        <v>0</v>
      </c>
      <c r="W110" s="1115">
        <v>0</v>
      </c>
      <c r="X110" s="723">
        <v>14</v>
      </c>
      <c r="Y110" s="740">
        <v>1.4763245003432453E-3</v>
      </c>
      <c r="Z110" s="1113">
        <v>1776.5</v>
      </c>
      <c r="AA110" s="740">
        <v>1.44428481360713E-4</v>
      </c>
    </row>
    <row r="111" spans="1:27" s="741" customFormat="1" ht="53.25" customHeight="1">
      <c r="A111" s="748" t="s">
        <v>174</v>
      </c>
      <c r="B111" s="722">
        <v>185</v>
      </c>
      <c r="C111" s="1115">
        <v>95011.35000000002</v>
      </c>
      <c r="D111" s="722">
        <v>11</v>
      </c>
      <c r="E111" s="1115">
        <v>690</v>
      </c>
      <c r="F111" s="722">
        <v>69</v>
      </c>
      <c r="G111" s="1115">
        <v>25893.739999999998</v>
      </c>
      <c r="H111" s="722">
        <v>0</v>
      </c>
      <c r="I111" s="1115">
        <v>0</v>
      </c>
      <c r="J111" s="739">
        <v>265</v>
      </c>
      <c r="K111" s="1112">
        <v>121595.09000000003</v>
      </c>
      <c r="L111" s="722">
        <v>0</v>
      </c>
      <c r="M111" s="1115">
        <v>0</v>
      </c>
      <c r="N111" s="722">
        <v>0</v>
      </c>
      <c r="O111" s="1115">
        <v>0</v>
      </c>
      <c r="P111" s="722">
        <v>6</v>
      </c>
      <c r="Q111" s="1115">
        <v>696.28</v>
      </c>
      <c r="R111" s="722">
        <v>0</v>
      </c>
      <c r="S111" s="1115">
        <v>0</v>
      </c>
      <c r="T111" s="722">
        <v>0</v>
      </c>
      <c r="U111" s="1115">
        <v>0</v>
      </c>
      <c r="V111" s="722">
        <v>0</v>
      </c>
      <c r="W111" s="1115">
        <v>0</v>
      </c>
      <c r="X111" s="723">
        <v>271</v>
      </c>
      <c r="Y111" s="740">
        <v>2.8577424256644252E-2</v>
      </c>
      <c r="Z111" s="1113">
        <v>122291.37000000002</v>
      </c>
      <c r="AA111" s="740">
        <v>9.9422217014472625E-3</v>
      </c>
    </row>
    <row r="112" spans="1:27" s="741" customFormat="1" ht="53.25" customHeight="1">
      <c r="A112" s="748" t="s">
        <v>175</v>
      </c>
      <c r="B112" s="722">
        <v>21616</v>
      </c>
      <c r="C112" s="1115">
        <v>17956483.085999999</v>
      </c>
      <c r="D112" s="722">
        <v>4449</v>
      </c>
      <c r="E112" s="1115">
        <v>355253.09</v>
      </c>
      <c r="F112" s="722">
        <v>692</v>
      </c>
      <c r="G112" s="1115">
        <v>440519.85800000001</v>
      </c>
      <c r="H112" s="722">
        <v>0</v>
      </c>
      <c r="I112" s="1115">
        <v>0</v>
      </c>
      <c r="J112" s="739">
        <v>26757</v>
      </c>
      <c r="K112" s="1112">
        <v>18752256.033999998</v>
      </c>
      <c r="L112" s="722">
        <v>0</v>
      </c>
      <c r="M112" s="1115">
        <v>0</v>
      </c>
      <c r="N112" s="722">
        <v>112</v>
      </c>
      <c r="O112" s="1115">
        <v>2126.2730000000001</v>
      </c>
      <c r="P112" s="722">
        <v>25</v>
      </c>
      <c r="Q112" s="1115">
        <v>15106.33</v>
      </c>
      <c r="R112" s="722">
        <v>117</v>
      </c>
      <c r="S112" s="1115">
        <v>173955</v>
      </c>
      <c r="T112" s="722">
        <v>0</v>
      </c>
      <c r="U112" s="1115">
        <v>0</v>
      </c>
      <c r="V112" s="722">
        <v>12151</v>
      </c>
      <c r="W112" s="1115">
        <v>3912080</v>
      </c>
      <c r="X112" s="723">
        <v>39162</v>
      </c>
      <c r="Y112" s="740">
        <v>4.1297014344601557</v>
      </c>
      <c r="Z112" s="1113">
        <v>22855523.636999995</v>
      </c>
      <c r="AA112" s="740">
        <v>1.8581416096795886</v>
      </c>
    </row>
    <row r="113" spans="1:27" s="741" customFormat="1" ht="53.25" customHeight="1">
      <c r="A113" s="748" t="s">
        <v>176</v>
      </c>
      <c r="B113" s="722">
        <v>4178</v>
      </c>
      <c r="C113" s="1115">
        <v>1791729.845</v>
      </c>
      <c r="D113" s="722">
        <v>13980</v>
      </c>
      <c r="E113" s="1115">
        <v>3556638.4449999998</v>
      </c>
      <c r="F113" s="722">
        <v>2</v>
      </c>
      <c r="G113" s="1115">
        <v>400</v>
      </c>
      <c r="H113" s="722">
        <v>0</v>
      </c>
      <c r="I113" s="1115">
        <v>0</v>
      </c>
      <c r="J113" s="739">
        <v>18160</v>
      </c>
      <c r="K113" s="1112">
        <v>5348768.29</v>
      </c>
      <c r="L113" s="722">
        <v>0</v>
      </c>
      <c r="M113" s="1115">
        <v>0</v>
      </c>
      <c r="N113" s="722">
        <v>0</v>
      </c>
      <c r="O113" s="1115">
        <v>185585.56899999999</v>
      </c>
      <c r="P113" s="722">
        <v>3</v>
      </c>
      <c r="Q113" s="1115">
        <v>525.91</v>
      </c>
      <c r="R113" s="722">
        <v>28</v>
      </c>
      <c r="S113" s="1115">
        <v>56820</v>
      </c>
      <c r="T113" s="722">
        <v>0</v>
      </c>
      <c r="U113" s="1115">
        <v>0</v>
      </c>
      <c r="V113" s="722">
        <v>3136</v>
      </c>
      <c r="W113" s="1115">
        <v>4528000</v>
      </c>
      <c r="X113" s="723">
        <v>21327</v>
      </c>
      <c r="Y113" s="740">
        <v>2.2489694727728855</v>
      </c>
      <c r="Z113" s="1113">
        <v>10119699.769000001</v>
      </c>
      <c r="AA113" s="740">
        <v>0.82272607343823723</v>
      </c>
    </row>
    <row r="114" spans="1:27" s="741" customFormat="1" ht="53.25" customHeight="1">
      <c r="A114" s="748" t="s">
        <v>177</v>
      </c>
      <c r="B114" s="722">
        <v>95317</v>
      </c>
      <c r="C114" s="1115">
        <v>18815337.881000001</v>
      </c>
      <c r="D114" s="722">
        <v>2929</v>
      </c>
      <c r="E114" s="1115">
        <v>491599.06699999998</v>
      </c>
      <c r="F114" s="722">
        <v>14028</v>
      </c>
      <c r="G114" s="1115">
        <v>6513510.4730000002</v>
      </c>
      <c r="H114" s="722">
        <v>0</v>
      </c>
      <c r="I114" s="1115">
        <v>0</v>
      </c>
      <c r="J114" s="739">
        <v>112274</v>
      </c>
      <c r="K114" s="1112">
        <v>25820447.421000004</v>
      </c>
      <c r="L114" s="722">
        <v>0</v>
      </c>
      <c r="M114" s="1115">
        <v>0</v>
      </c>
      <c r="N114" s="722">
        <v>1080</v>
      </c>
      <c r="O114" s="1115">
        <v>617392497.65163004</v>
      </c>
      <c r="P114" s="722">
        <v>3</v>
      </c>
      <c r="Q114" s="1115">
        <v>1389.5450000000001</v>
      </c>
      <c r="R114" s="722">
        <v>115</v>
      </c>
      <c r="S114" s="1115">
        <v>109376</v>
      </c>
      <c r="T114" s="722">
        <v>7</v>
      </c>
      <c r="U114" s="1115">
        <v>-890</v>
      </c>
      <c r="V114" s="722">
        <v>3743</v>
      </c>
      <c r="W114" s="1115">
        <v>1446887.5</v>
      </c>
      <c r="X114" s="723">
        <v>117222</v>
      </c>
      <c r="Y114" s="740">
        <v>12.361265041373994</v>
      </c>
      <c r="Z114" s="1113">
        <v>644769708.11763</v>
      </c>
      <c r="AA114" s="740">
        <v>52.419425708313817</v>
      </c>
    </row>
    <row r="115" spans="1:27" s="741" customFormat="1" ht="53.25" customHeight="1">
      <c r="A115" s="748" t="s">
        <v>178</v>
      </c>
      <c r="B115" s="722">
        <v>97</v>
      </c>
      <c r="C115" s="1115">
        <v>36721.705000000002</v>
      </c>
      <c r="D115" s="722">
        <v>161</v>
      </c>
      <c r="E115" s="1115">
        <v>43330.03</v>
      </c>
      <c r="F115" s="722">
        <v>582</v>
      </c>
      <c r="G115" s="1115">
        <v>183780</v>
      </c>
      <c r="H115" s="722">
        <v>0</v>
      </c>
      <c r="I115" s="1115">
        <v>0</v>
      </c>
      <c r="J115" s="739">
        <v>840</v>
      </c>
      <c r="K115" s="1112">
        <v>263831.73499999999</v>
      </c>
      <c r="L115" s="722">
        <v>0</v>
      </c>
      <c r="M115" s="1115">
        <v>0</v>
      </c>
      <c r="N115" s="722">
        <v>2</v>
      </c>
      <c r="O115" s="1115">
        <v>104808.39750000001</v>
      </c>
      <c r="P115" s="722">
        <v>2</v>
      </c>
      <c r="Q115" s="1115">
        <v>750.6</v>
      </c>
      <c r="R115" s="722">
        <v>0</v>
      </c>
      <c r="S115" s="1115">
        <v>0</v>
      </c>
      <c r="T115" s="722">
        <v>0</v>
      </c>
      <c r="U115" s="1115">
        <v>0</v>
      </c>
      <c r="V115" s="722">
        <v>132</v>
      </c>
      <c r="W115" s="1115">
        <v>217500</v>
      </c>
      <c r="X115" s="723">
        <v>976</v>
      </c>
      <c r="Y115" s="740">
        <v>0.10292090802392911</v>
      </c>
      <c r="Z115" s="1113">
        <v>586890.73249999993</v>
      </c>
      <c r="AA115" s="740">
        <v>4.7713896549198678E-2</v>
      </c>
    </row>
    <row r="116" spans="1:27" s="741" customFormat="1" ht="53.25" customHeight="1">
      <c r="A116" s="748" t="s">
        <v>179</v>
      </c>
      <c r="B116" s="722">
        <v>42430</v>
      </c>
      <c r="C116" s="1115">
        <v>16853359.244169999</v>
      </c>
      <c r="D116" s="722">
        <v>25394</v>
      </c>
      <c r="E116" s="1115">
        <v>5314974.077779999</v>
      </c>
      <c r="F116" s="722">
        <v>18880</v>
      </c>
      <c r="G116" s="1115">
        <v>1614560.0719300001</v>
      </c>
      <c r="H116" s="722">
        <v>0</v>
      </c>
      <c r="I116" s="1115">
        <v>0</v>
      </c>
      <c r="J116" s="739">
        <v>86704</v>
      </c>
      <c r="K116" s="1112">
        <v>23782893.393879995</v>
      </c>
      <c r="L116" s="722">
        <v>580</v>
      </c>
      <c r="M116" s="1115">
        <v>45992.720999999998</v>
      </c>
      <c r="N116" s="722">
        <v>307</v>
      </c>
      <c r="O116" s="1115">
        <v>26412941.890729997</v>
      </c>
      <c r="P116" s="722">
        <v>72</v>
      </c>
      <c r="Q116" s="1115">
        <v>25438.638039999998</v>
      </c>
      <c r="R116" s="722">
        <v>97</v>
      </c>
      <c r="S116" s="1115">
        <v>118505</v>
      </c>
      <c r="T116" s="722">
        <v>18</v>
      </c>
      <c r="U116" s="1115">
        <v>12175</v>
      </c>
      <c r="V116" s="722">
        <v>3101</v>
      </c>
      <c r="W116" s="1115">
        <v>3301800</v>
      </c>
      <c r="X116" s="723">
        <v>90879</v>
      </c>
      <c r="Y116" s="740">
        <v>9.5833495904781287</v>
      </c>
      <c r="Z116" s="1113">
        <v>53699746.643649988</v>
      </c>
      <c r="AA116" s="740">
        <v>4.3657601222614204</v>
      </c>
    </row>
    <row r="117" spans="1:27" s="743" customFormat="1" ht="53.25" customHeight="1">
      <c r="A117" s="749" t="s">
        <v>180</v>
      </c>
      <c r="B117" s="722">
        <v>4162</v>
      </c>
      <c r="C117" s="1115">
        <v>745116.68</v>
      </c>
      <c r="D117" s="722">
        <v>11876</v>
      </c>
      <c r="E117" s="1115">
        <v>1840647.88</v>
      </c>
      <c r="F117" s="722">
        <v>11</v>
      </c>
      <c r="G117" s="1115">
        <v>2500</v>
      </c>
      <c r="H117" s="722">
        <v>0</v>
      </c>
      <c r="I117" s="1115">
        <v>0</v>
      </c>
      <c r="J117" s="739">
        <v>16049</v>
      </c>
      <c r="K117" s="1112">
        <v>2588264.56</v>
      </c>
      <c r="L117" s="722">
        <v>23515</v>
      </c>
      <c r="M117" s="1115">
        <v>4241087.68</v>
      </c>
      <c r="N117" s="722">
        <v>121</v>
      </c>
      <c r="O117" s="1115">
        <v>37812093</v>
      </c>
      <c r="P117" s="722">
        <v>27</v>
      </c>
      <c r="Q117" s="1115">
        <v>4040.8</v>
      </c>
      <c r="R117" s="722">
        <v>0</v>
      </c>
      <c r="S117" s="1115">
        <v>0</v>
      </c>
      <c r="T117" s="722">
        <v>0</v>
      </c>
      <c r="U117" s="1115">
        <v>0</v>
      </c>
      <c r="V117" s="722">
        <v>22065</v>
      </c>
      <c r="W117" s="1115">
        <v>16388235</v>
      </c>
      <c r="X117" s="723">
        <v>61777</v>
      </c>
      <c r="Y117" s="742">
        <v>6.51449276126462</v>
      </c>
      <c r="Z117" s="1113">
        <v>61033721.039999999</v>
      </c>
      <c r="AA117" s="742">
        <v>4.9620082418241473</v>
      </c>
    </row>
    <row r="118" spans="1:27" s="741" customFormat="1" ht="53.25" customHeight="1">
      <c r="A118" s="748" t="s">
        <v>181</v>
      </c>
      <c r="B118" s="722">
        <v>2691</v>
      </c>
      <c r="C118" s="1115">
        <v>742103.71909000003</v>
      </c>
      <c r="D118" s="722">
        <v>482</v>
      </c>
      <c r="E118" s="1115">
        <v>96641.300810000001</v>
      </c>
      <c r="F118" s="722">
        <v>34</v>
      </c>
      <c r="G118" s="1115">
        <v>9615</v>
      </c>
      <c r="H118" s="722">
        <v>0</v>
      </c>
      <c r="I118" s="1115">
        <v>0</v>
      </c>
      <c r="J118" s="739">
        <v>3207</v>
      </c>
      <c r="K118" s="1112">
        <v>848360.01990000007</v>
      </c>
      <c r="L118" s="722">
        <v>17</v>
      </c>
      <c r="M118" s="1115">
        <v>602.70000000000005</v>
      </c>
      <c r="N118" s="722">
        <v>0</v>
      </c>
      <c r="O118" s="1115">
        <v>78427.183999999994</v>
      </c>
      <c r="P118" s="722">
        <v>0</v>
      </c>
      <c r="Q118" s="1115">
        <v>0</v>
      </c>
      <c r="R118" s="722">
        <v>0</v>
      </c>
      <c r="S118" s="1115">
        <v>0</v>
      </c>
      <c r="T118" s="722">
        <v>0</v>
      </c>
      <c r="U118" s="1115">
        <v>0</v>
      </c>
      <c r="V118" s="722">
        <v>0</v>
      </c>
      <c r="W118" s="1115">
        <v>0</v>
      </c>
      <c r="X118" s="723">
        <v>3224</v>
      </c>
      <c r="Y118" s="740">
        <v>0.33997644207904454</v>
      </c>
      <c r="Z118" s="1113">
        <v>927389.90390000003</v>
      </c>
      <c r="AA118" s="740">
        <v>7.5396293526335256E-2</v>
      </c>
    </row>
    <row r="119" spans="1:27" s="741" customFormat="1" ht="53.25" customHeight="1">
      <c r="A119" s="748" t="s">
        <v>182</v>
      </c>
      <c r="B119" s="722">
        <v>5577</v>
      </c>
      <c r="C119" s="1115">
        <v>1212050</v>
      </c>
      <c r="D119" s="722">
        <v>22930</v>
      </c>
      <c r="E119" s="1115">
        <v>4014297.8</v>
      </c>
      <c r="F119" s="722">
        <v>1868</v>
      </c>
      <c r="G119" s="1115">
        <v>458487</v>
      </c>
      <c r="H119" s="722">
        <v>0</v>
      </c>
      <c r="I119" s="1115">
        <v>0</v>
      </c>
      <c r="J119" s="739">
        <v>30375</v>
      </c>
      <c r="K119" s="1112">
        <v>5684834.7999999998</v>
      </c>
      <c r="L119" s="722">
        <v>0</v>
      </c>
      <c r="M119" s="1115">
        <v>0</v>
      </c>
      <c r="N119" s="722">
        <v>4017</v>
      </c>
      <c r="O119" s="1115">
        <v>38790392.541830167</v>
      </c>
      <c r="P119" s="722">
        <v>3506</v>
      </c>
      <c r="Q119" s="1115">
        <v>383926</v>
      </c>
      <c r="R119" s="722">
        <v>434</v>
      </c>
      <c r="S119" s="1115">
        <v>1053370.9232300015</v>
      </c>
      <c r="T119" s="722">
        <v>0</v>
      </c>
      <c r="U119" s="1115">
        <v>0</v>
      </c>
      <c r="V119" s="722">
        <v>4258</v>
      </c>
      <c r="W119" s="1115">
        <v>2512830</v>
      </c>
      <c r="X119" s="723">
        <v>42590</v>
      </c>
      <c r="Y119" s="724">
        <v>4.4911900335442017</v>
      </c>
      <c r="Z119" s="1113">
        <v>48425354.265060164</v>
      </c>
      <c r="AA119" s="724">
        <v>3.936954897752416</v>
      </c>
    </row>
    <row r="120" spans="1:27" s="741" customFormat="1" ht="53.25" customHeight="1">
      <c r="A120" s="748" t="s">
        <v>183</v>
      </c>
      <c r="B120" s="722">
        <v>24</v>
      </c>
      <c r="C120" s="1115">
        <v>2390</v>
      </c>
      <c r="D120" s="722">
        <v>2230</v>
      </c>
      <c r="E120" s="1115">
        <v>211000</v>
      </c>
      <c r="F120" s="722">
        <v>6468</v>
      </c>
      <c r="G120" s="1115">
        <v>119460</v>
      </c>
      <c r="H120" s="722">
        <v>0</v>
      </c>
      <c r="I120" s="1115">
        <v>0</v>
      </c>
      <c r="J120" s="739">
        <v>8722</v>
      </c>
      <c r="K120" s="1112">
        <v>332850</v>
      </c>
      <c r="L120" s="722">
        <v>56</v>
      </c>
      <c r="M120" s="1115">
        <v>1658</v>
      </c>
      <c r="N120" s="722">
        <v>0</v>
      </c>
      <c r="O120" s="1115">
        <v>736</v>
      </c>
      <c r="P120" s="722">
        <v>0</v>
      </c>
      <c r="Q120" s="1115">
        <v>0</v>
      </c>
      <c r="R120" s="722">
        <v>0</v>
      </c>
      <c r="S120" s="1115">
        <v>0</v>
      </c>
      <c r="T120" s="722">
        <v>0</v>
      </c>
      <c r="U120" s="1115">
        <v>0</v>
      </c>
      <c r="V120" s="722">
        <v>0</v>
      </c>
      <c r="W120" s="1115">
        <v>0</v>
      </c>
      <c r="X120" s="723">
        <v>8778</v>
      </c>
      <c r="Y120" s="724">
        <v>0.92565546171521484</v>
      </c>
      <c r="Z120" s="1113">
        <v>335244</v>
      </c>
      <c r="AA120" s="724">
        <v>2.7255154407706657E-2</v>
      </c>
    </row>
    <row r="121" spans="1:27" s="743" customFormat="1" ht="53.25" customHeight="1">
      <c r="A121" s="749" t="s">
        <v>184</v>
      </c>
      <c r="B121" s="722">
        <v>3938</v>
      </c>
      <c r="C121" s="1115">
        <v>1425804.504</v>
      </c>
      <c r="D121" s="722">
        <v>14703</v>
      </c>
      <c r="E121" s="1115">
        <v>2972330.2790000001</v>
      </c>
      <c r="F121" s="722">
        <v>57</v>
      </c>
      <c r="G121" s="1115">
        <v>31080</v>
      </c>
      <c r="H121" s="722">
        <v>0</v>
      </c>
      <c r="I121" s="1115">
        <v>0</v>
      </c>
      <c r="J121" s="739">
        <v>18698</v>
      </c>
      <c r="K121" s="1112">
        <v>4429214.7829999998</v>
      </c>
      <c r="L121" s="722">
        <v>646</v>
      </c>
      <c r="M121" s="1115">
        <v>70469</v>
      </c>
      <c r="N121" s="722">
        <v>1</v>
      </c>
      <c r="O121" s="1115">
        <v>1816172.61</v>
      </c>
      <c r="P121" s="722">
        <v>67</v>
      </c>
      <c r="Q121" s="1115">
        <v>23903.217000000001</v>
      </c>
      <c r="R121" s="722">
        <v>0</v>
      </c>
      <c r="S121" s="1115">
        <v>0</v>
      </c>
      <c r="T121" s="722">
        <v>0</v>
      </c>
      <c r="U121" s="1115">
        <v>0</v>
      </c>
      <c r="V121" s="722">
        <v>44</v>
      </c>
      <c r="W121" s="1115">
        <v>100000</v>
      </c>
      <c r="X121" s="723">
        <v>19456</v>
      </c>
      <c r="Y121" s="742">
        <v>2.0516692484770132</v>
      </c>
      <c r="Z121" s="1113">
        <v>6439759.6100000003</v>
      </c>
      <c r="AA121" s="742">
        <v>0.52354894500442306</v>
      </c>
    </row>
    <row r="122" spans="1:27" s="741" customFormat="1" ht="53.25" customHeight="1">
      <c r="A122" s="748" t="s">
        <v>796</v>
      </c>
      <c r="B122" s="722">
        <v>0</v>
      </c>
      <c r="C122" s="1115">
        <v>0</v>
      </c>
      <c r="D122" s="722">
        <v>41</v>
      </c>
      <c r="E122" s="1115">
        <v>5600</v>
      </c>
      <c r="F122" s="722">
        <v>74</v>
      </c>
      <c r="G122" s="1115">
        <v>10600</v>
      </c>
      <c r="H122" s="722">
        <v>0</v>
      </c>
      <c r="I122" s="1115">
        <v>0</v>
      </c>
      <c r="J122" s="739">
        <v>115</v>
      </c>
      <c r="K122" s="1112">
        <v>16200</v>
      </c>
      <c r="L122" s="722">
        <v>0</v>
      </c>
      <c r="M122" s="1115">
        <v>0</v>
      </c>
      <c r="N122" s="722">
        <v>0</v>
      </c>
      <c r="O122" s="1115">
        <v>13600</v>
      </c>
      <c r="P122" s="722">
        <v>0</v>
      </c>
      <c r="Q122" s="1115">
        <v>0</v>
      </c>
      <c r="R122" s="722">
        <v>0</v>
      </c>
      <c r="S122" s="1115">
        <v>0</v>
      </c>
      <c r="T122" s="722">
        <v>0</v>
      </c>
      <c r="U122" s="1115">
        <v>0</v>
      </c>
      <c r="V122" s="722">
        <v>0</v>
      </c>
      <c r="W122" s="1115">
        <v>0</v>
      </c>
      <c r="X122" s="723">
        <v>115</v>
      </c>
      <c r="Y122" s="740">
        <v>1.2126951252819516E-2</v>
      </c>
      <c r="Z122" s="1113">
        <v>29800</v>
      </c>
      <c r="AA122" s="740">
        <v>2.4227237515053461E-3</v>
      </c>
    </row>
    <row r="123" spans="1:27" s="741" customFormat="1" ht="53.25" customHeight="1">
      <c r="A123" s="748" t="s">
        <v>344</v>
      </c>
      <c r="B123" s="722">
        <v>2541</v>
      </c>
      <c r="C123" s="1115">
        <v>462998.9</v>
      </c>
      <c r="D123" s="722">
        <v>1550</v>
      </c>
      <c r="E123" s="1115">
        <v>202701.03</v>
      </c>
      <c r="F123" s="722">
        <v>0</v>
      </c>
      <c r="G123" s="1115">
        <v>0</v>
      </c>
      <c r="H123" s="722">
        <v>0</v>
      </c>
      <c r="I123" s="1115">
        <v>0</v>
      </c>
      <c r="J123" s="739">
        <v>4091</v>
      </c>
      <c r="K123" s="1112">
        <v>665699.93000000005</v>
      </c>
      <c r="L123" s="722">
        <v>0</v>
      </c>
      <c r="M123" s="1115">
        <v>0</v>
      </c>
      <c r="N123" s="722">
        <v>0</v>
      </c>
      <c r="O123" s="1115">
        <v>0</v>
      </c>
      <c r="P123" s="722">
        <v>0</v>
      </c>
      <c r="Q123" s="1115">
        <v>0</v>
      </c>
      <c r="R123" s="722">
        <v>0</v>
      </c>
      <c r="S123" s="1115">
        <v>0</v>
      </c>
      <c r="T123" s="722">
        <v>0</v>
      </c>
      <c r="U123" s="1115">
        <v>0</v>
      </c>
      <c r="V123" s="722">
        <v>6173</v>
      </c>
      <c r="W123" s="1115">
        <v>2170690</v>
      </c>
      <c r="X123" s="723">
        <v>10264</v>
      </c>
      <c r="Y123" s="724">
        <v>1.0823567622516479</v>
      </c>
      <c r="Z123" s="1113">
        <v>2836389.93</v>
      </c>
      <c r="AA123" s="724">
        <v>0.23059695476314049</v>
      </c>
    </row>
    <row r="124" spans="1:27" s="741" customFormat="1" ht="53.25" customHeight="1">
      <c r="A124" s="748" t="s">
        <v>185</v>
      </c>
      <c r="B124" s="722">
        <v>38865</v>
      </c>
      <c r="C124" s="1115">
        <v>10237550.32</v>
      </c>
      <c r="D124" s="722">
        <v>96636</v>
      </c>
      <c r="E124" s="1115">
        <v>20062307.109999999</v>
      </c>
      <c r="F124" s="722">
        <v>31377</v>
      </c>
      <c r="G124" s="1115">
        <v>5426725</v>
      </c>
      <c r="H124" s="722">
        <v>0</v>
      </c>
      <c r="I124" s="1115">
        <v>0</v>
      </c>
      <c r="J124" s="739">
        <v>166878</v>
      </c>
      <c r="K124" s="1112">
        <v>35726582.43</v>
      </c>
      <c r="L124" s="722">
        <v>4430</v>
      </c>
      <c r="M124" s="1115">
        <v>174738.51</v>
      </c>
      <c r="N124" s="722">
        <v>469</v>
      </c>
      <c r="O124" s="1115">
        <v>77195362.791679978</v>
      </c>
      <c r="P124" s="722">
        <v>269</v>
      </c>
      <c r="Q124" s="1115">
        <v>153475.85</v>
      </c>
      <c r="R124" s="722">
        <v>58</v>
      </c>
      <c r="S124" s="1115">
        <v>39761.449999999997</v>
      </c>
      <c r="T124" s="722">
        <v>16</v>
      </c>
      <c r="U124" s="1115">
        <v>9088.3700000000008</v>
      </c>
      <c r="V124" s="722">
        <v>3</v>
      </c>
      <c r="W124" s="1115">
        <v>2000</v>
      </c>
      <c r="X124" s="723">
        <v>172123</v>
      </c>
      <c r="Y124" s="724">
        <v>18.150671569470031</v>
      </c>
      <c r="Z124" s="1113">
        <v>113301009.40167998</v>
      </c>
      <c r="AA124" s="724">
        <v>9.2113102868114307</v>
      </c>
    </row>
    <row r="125" spans="1:27" s="741" customFormat="1" ht="53.25" customHeight="1">
      <c r="A125" s="749" t="s">
        <v>186</v>
      </c>
      <c r="B125" s="722">
        <v>3852</v>
      </c>
      <c r="C125" s="1115">
        <v>1398068.3189999999</v>
      </c>
      <c r="D125" s="722">
        <v>4717</v>
      </c>
      <c r="E125" s="1115">
        <v>769220.37899999996</v>
      </c>
      <c r="F125" s="722">
        <v>112</v>
      </c>
      <c r="G125" s="1115">
        <v>51306.107000000004</v>
      </c>
      <c r="H125" s="722">
        <v>0</v>
      </c>
      <c r="I125" s="1115">
        <v>0</v>
      </c>
      <c r="J125" s="739">
        <v>8681</v>
      </c>
      <c r="K125" s="1112">
        <v>2218594.8049999997</v>
      </c>
      <c r="L125" s="722">
        <v>0</v>
      </c>
      <c r="M125" s="1115">
        <v>0</v>
      </c>
      <c r="N125" s="722">
        <v>100</v>
      </c>
      <c r="O125" s="1115">
        <v>6084013.1699999999</v>
      </c>
      <c r="P125" s="722">
        <v>30</v>
      </c>
      <c r="Q125" s="1115">
        <v>11572.84</v>
      </c>
      <c r="R125" s="722">
        <v>0</v>
      </c>
      <c r="S125" s="1115">
        <v>0</v>
      </c>
      <c r="T125" s="722">
        <v>0</v>
      </c>
      <c r="U125" s="1115">
        <v>0</v>
      </c>
      <c r="V125" s="722">
        <v>8903</v>
      </c>
      <c r="W125" s="1115">
        <v>9665300</v>
      </c>
      <c r="X125" s="723">
        <v>17714</v>
      </c>
      <c r="Y125" s="742">
        <v>1.8679722999343036</v>
      </c>
      <c r="Z125" s="1113">
        <v>17979480.814999998</v>
      </c>
      <c r="AA125" s="742">
        <v>1.4617219869206441</v>
      </c>
    </row>
    <row r="126" spans="1:27" s="741" customFormat="1" ht="53.25" customHeight="1">
      <c r="A126" s="748" t="s">
        <v>187</v>
      </c>
      <c r="B126" s="722">
        <v>9483</v>
      </c>
      <c r="C126" s="1115">
        <v>2448015</v>
      </c>
      <c r="D126" s="722">
        <v>2695</v>
      </c>
      <c r="E126" s="1115">
        <v>523590</v>
      </c>
      <c r="F126" s="722">
        <v>998</v>
      </c>
      <c r="G126" s="1115">
        <v>352179</v>
      </c>
      <c r="H126" s="722">
        <v>0</v>
      </c>
      <c r="I126" s="1115">
        <v>0</v>
      </c>
      <c r="J126" s="739">
        <v>13176</v>
      </c>
      <c r="K126" s="1112">
        <v>3323784</v>
      </c>
      <c r="L126" s="722">
        <v>0</v>
      </c>
      <c r="M126" s="1115">
        <v>0</v>
      </c>
      <c r="N126" s="722">
        <v>0</v>
      </c>
      <c r="O126" s="1115">
        <v>8025</v>
      </c>
      <c r="P126" s="722">
        <v>51</v>
      </c>
      <c r="Q126" s="1115">
        <v>19204</v>
      </c>
      <c r="R126" s="722">
        <v>0</v>
      </c>
      <c r="S126" s="1115">
        <v>0</v>
      </c>
      <c r="T126" s="722">
        <v>0</v>
      </c>
      <c r="U126" s="1115">
        <v>0</v>
      </c>
      <c r="V126" s="722">
        <v>4932</v>
      </c>
      <c r="W126" s="1115">
        <v>2985200</v>
      </c>
      <c r="X126" s="723">
        <v>18159</v>
      </c>
      <c r="Y126" s="740">
        <v>1.9148983286952139</v>
      </c>
      <c r="Z126" s="1113">
        <v>6336213</v>
      </c>
      <c r="AA126" s="740">
        <v>0.51513066207036728</v>
      </c>
    </row>
    <row r="127" spans="1:27" s="741" customFormat="1" ht="53.25" customHeight="1">
      <c r="A127" s="732" t="s">
        <v>275</v>
      </c>
      <c r="B127" s="733">
        <v>454284</v>
      </c>
      <c r="C127" s="1116">
        <v>120469001.56626001</v>
      </c>
      <c r="D127" s="733">
        <v>268539</v>
      </c>
      <c r="E127" s="1116">
        <v>52797330.868589997</v>
      </c>
      <c r="F127" s="733">
        <v>96222</v>
      </c>
      <c r="G127" s="1116">
        <v>24708628.132929999</v>
      </c>
      <c r="H127" s="733">
        <v>0</v>
      </c>
      <c r="I127" s="1116">
        <v>0</v>
      </c>
      <c r="J127" s="733">
        <v>819045</v>
      </c>
      <c r="K127" s="1116">
        <v>197974960.56778005</v>
      </c>
      <c r="L127" s="733">
        <v>29244</v>
      </c>
      <c r="M127" s="1116">
        <v>4534548.6109999996</v>
      </c>
      <c r="N127" s="734">
        <v>9028</v>
      </c>
      <c r="O127" s="1180">
        <v>964502772.52418113</v>
      </c>
      <c r="P127" s="734">
        <v>4408</v>
      </c>
      <c r="Q127" s="1180">
        <v>769315.00903999992</v>
      </c>
      <c r="R127" s="734">
        <v>2300</v>
      </c>
      <c r="S127" s="1180">
        <v>3203303.016230002</v>
      </c>
      <c r="T127" s="734">
        <v>1050</v>
      </c>
      <c r="U127" s="1180">
        <v>730072.22499999998</v>
      </c>
      <c r="V127" s="734">
        <v>83226</v>
      </c>
      <c r="W127" s="1180">
        <v>58305577.5</v>
      </c>
      <c r="X127" s="751">
        <v>948301</v>
      </c>
      <c r="Y127" s="752">
        <v>100</v>
      </c>
      <c r="Z127" s="1117">
        <v>1230020549.4532313</v>
      </c>
      <c r="AA127" s="752">
        <v>100</v>
      </c>
    </row>
    <row r="128" spans="1:27" ht="50.25" customHeight="1">
      <c r="A128" s="31" t="s">
        <v>345</v>
      </c>
      <c r="B128" s="36"/>
      <c r="C128" s="1178"/>
      <c r="D128" s="36"/>
      <c r="E128" s="1178"/>
      <c r="F128" s="36"/>
      <c r="G128" s="1178"/>
      <c r="H128" s="36"/>
      <c r="I128" s="1178"/>
      <c r="J128" s="36"/>
      <c r="K128" s="1178"/>
      <c r="L128" s="36"/>
      <c r="M128" s="1178"/>
      <c r="N128" s="37"/>
      <c r="O128" s="1183"/>
      <c r="P128" s="37"/>
      <c r="Q128" s="1183"/>
      <c r="R128" s="37"/>
      <c r="S128" s="1183"/>
      <c r="T128" s="37"/>
      <c r="U128" s="1183"/>
      <c r="V128" s="37"/>
      <c r="W128" s="1183"/>
      <c r="X128" s="36"/>
      <c r="Y128" s="39"/>
      <c r="Z128" s="1178"/>
      <c r="AA128" s="39"/>
    </row>
    <row r="129" spans="1:27">
      <c r="A129" s="1027" t="s">
        <v>835</v>
      </c>
    </row>
    <row r="130" spans="1:27">
      <c r="A130" s="935" t="s">
        <v>896</v>
      </c>
    </row>
    <row r="131" spans="1:27">
      <c r="A131" s="30"/>
      <c r="X131" s="1533" t="s">
        <v>536</v>
      </c>
      <c r="Y131" s="1533"/>
      <c r="Z131" s="1533"/>
      <c r="AA131" s="1533"/>
    </row>
    <row r="132" spans="1:27" ht="50.25" customHeight="1">
      <c r="A132" s="1524" t="s">
        <v>286</v>
      </c>
      <c r="B132" s="1531" t="s">
        <v>721</v>
      </c>
      <c r="C132" s="1528"/>
      <c r="D132" s="1528"/>
      <c r="E132" s="1528"/>
      <c r="F132" s="1528"/>
      <c r="G132" s="1528"/>
      <c r="H132" s="1528"/>
      <c r="I132" s="1528"/>
      <c r="J132" s="1528"/>
      <c r="K132" s="1528"/>
      <c r="L132" s="1528"/>
      <c r="M132" s="1528"/>
      <c r="N132" s="1528"/>
      <c r="O132" s="1529"/>
      <c r="P132" s="1514" t="s">
        <v>728</v>
      </c>
      <c r="Q132" s="1515"/>
      <c r="R132" s="1514" t="s">
        <v>603</v>
      </c>
      <c r="S132" s="1515"/>
      <c r="T132" s="1514" t="s">
        <v>604</v>
      </c>
      <c r="U132" s="1515"/>
      <c r="V132" s="1514" t="s">
        <v>540</v>
      </c>
      <c r="W132" s="1515"/>
      <c r="X132" s="1518" t="s">
        <v>727</v>
      </c>
      <c r="Y132" s="1519"/>
      <c r="Z132" s="1519"/>
      <c r="AA132" s="1520"/>
    </row>
    <row r="133" spans="1:27" ht="50.25" customHeight="1">
      <c r="A133" s="1525"/>
      <c r="B133" s="1530" t="s">
        <v>203</v>
      </c>
      <c r="C133" s="1480"/>
      <c r="D133" s="1480"/>
      <c r="E133" s="1480"/>
      <c r="F133" s="1480"/>
      <c r="G133" s="1480"/>
      <c r="H133" s="1480"/>
      <c r="I133" s="1480"/>
      <c r="J133" s="1480"/>
      <c r="K133" s="1481"/>
      <c r="L133" s="1482" t="s">
        <v>208</v>
      </c>
      <c r="M133" s="1483"/>
      <c r="N133" s="1482" t="s">
        <v>209</v>
      </c>
      <c r="O133" s="1483"/>
      <c r="P133" s="1516"/>
      <c r="Q133" s="1517"/>
      <c r="R133" s="1516"/>
      <c r="S133" s="1517"/>
      <c r="T133" s="1516"/>
      <c r="U133" s="1517"/>
      <c r="V133" s="1516"/>
      <c r="W133" s="1517"/>
      <c r="X133" s="1521"/>
      <c r="Y133" s="1522"/>
      <c r="Z133" s="1522"/>
      <c r="AA133" s="1523"/>
    </row>
    <row r="134" spans="1:27" ht="50.25" customHeight="1">
      <c r="A134" s="1525"/>
      <c r="B134" s="1486" t="s">
        <v>204</v>
      </c>
      <c r="C134" s="1485"/>
      <c r="D134" s="1486" t="s">
        <v>722</v>
      </c>
      <c r="E134" s="1485"/>
      <c r="F134" s="1486" t="s">
        <v>206</v>
      </c>
      <c r="G134" s="1485"/>
      <c r="H134" s="1486" t="s">
        <v>723</v>
      </c>
      <c r="I134" s="1485"/>
      <c r="J134" s="1486" t="s">
        <v>341</v>
      </c>
      <c r="K134" s="1485"/>
      <c r="L134" s="491" t="s">
        <v>276</v>
      </c>
      <c r="M134" s="1127" t="s">
        <v>277</v>
      </c>
      <c r="N134" s="491" t="s">
        <v>276</v>
      </c>
      <c r="O134" s="1127" t="s">
        <v>277</v>
      </c>
      <c r="P134" s="491" t="s">
        <v>276</v>
      </c>
      <c r="Q134" s="1127" t="s">
        <v>277</v>
      </c>
      <c r="R134" s="491" t="s">
        <v>276</v>
      </c>
      <c r="S134" s="1127" t="s">
        <v>277</v>
      </c>
      <c r="T134" s="491" t="s">
        <v>276</v>
      </c>
      <c r="U134" s="1127" t="s">
        <v>277</v>
      </c>
      <c r="V134" s="491" t="s">
        <v>276</v>
      </c>
      <c r="W134" s="1127" t="s">
        <v>277</v>
      </c>
      <c r="X134" s="491" t="s">
        <v>276</v>
      </c>
      <c r="Y134" s="1476" t="s">
        <v>278</v>
      </c>
      <c r="Z134" s="1127" t="s">
        <v>277</v>
      </c>
      <c r="AA134" s="1476" t="s">
        <v>278</v>
      </c>
    </row>
    <row r="135" spans="1:27" ht="52.5">
      <c r="A135" s="1525"/>
      <c r="B135" s="948" t="s">
        <v>870</v>
      </c>
      <c r="C135" s="1126" t="s">
        <v>872</v>
      </c>
      <c r="D135" s="948" t="s">
        <v>870</v>
      </c>
      <c r="E135" s="1126" t="s">
        <v>872</v>
      </c>
      <c r="F135" s="948" t="s">
        <v>870</v>
      </c>
      <c r="G135" s="1126" t="s">
        <v>872</v>
      </c>
      <c r="H135" s="948" t="s">
        <v>870</v>
      </c>
      <c r="I135" s="1126" t="s">
        <v>872</v>
      </c>
      <c r="J135" s="948" t="s">
        <v>870</v>
      </c>
      <c r="K135" s="1126" t="s">
        <v>872</v>
      </c>
      <c r="L135" s="491" t="s">
        <v>279</v>
      </c>
      <c r="M135" s="1127" t="s">
        <v>280</v>
      </c>
      <c r="N135" s="491" t="s">
        <v>279</v>
      </c>
      <c r="O135" s="1127" t="s">
        <v>280</v>
      </c>
      <c r="P135" s="491" t="s">
        <v>279</v>
      </c>
      <c r="Q135" s="1127" t="s">
        <v>280</v>
      </c>
      <c r="R135" s="491" t="s">
        <v>279</v>
      </c>
      <c r="S135" s="1127" t="s">
        <v>280</v>
      </c>
      <c r="T135" s="491" t="s">
        <v>279</v>
      </c>
      <c r="U135" s="1127" t="s">
        <v>280</v>
      </c>
      <c r="V135" s="491" t="s">
        <v>279</v>
      </c>
      <c r="W135" s="1127" t="s">
        <v>280</v>
      </c>
      <c r="X135" s="491" t="s">
        <v>279</v>
      </c>
      <c r="Y135" s="1477"/>
      <c r="Z135" s="1127" t="s">
        <v>280</v>
      </c>
      <c r="AA135" s="1477"/>
    </row>
    <row r="136" spans="1:27" ht="52.5">
      <c r="A136" s="1526"/>
      <c r="B136" s="1028" t="s">
        <v>890</v>
      </c>
      <c r="C136" s="1128" t="s">
        <v>282</v>
      </c>
      <c r="D136" s="1028" t="s">
        <v>890</v>
      </c>
      <c r="E136" s="1128" t="s">
        <v>282</v>
      </c>
      <c r="F136" s="1028" t="s">
        <v>890</v>
      </c>
      <c r="G136" s="1128" t="s">
        <v>282</v>
      </c>
      <c r="H136" s="1028" t="s">
        <v>890</v>
      </c>
      <c r="I136" s="1128" t="s">
        <v>282</v>
      </c>
      <c r="J136" s="1028" t="s">
        <v>890</v>
      </c>
      <c r="K136" s="1128" t="s">
        <v>282</v>
      </c>
      <c r="L136" s="1028" t="s">
        <v>890</v>
      </c>
      <c r="M136" s="1128" t="s">
        <v>282</v>
      </c>
      <c r="N136" s="1028" t="s">
        <v>890</v>
      </c>
      <c r="O136" s="1128" t="s">
        <v>282</v>
      </c>
      <c r="P136" s="1028" t="s">
        <v>890</v>
      </c>
      <c r="Q136" s="1128" t="s">
        <v>282</v>
      </c>
      <c r="R136" s="1028" t="s">
        <v>890</v>
      </c>
      <c r="S136" s="1128" t="s">
        <v>282</v>
      </c>
      <c r="T136" s="1028" t="s">
        <v>890</v>
      </c>
      <c r="U136" s="1128" t="s">
        <v>282</v>
      </c>
      <c r="V136" s="1028" t="s">
        <v>890</v>
      </c>
      <c r="W136" s="1128" t="s">
        <v>282</v>
      </c>
      <c r="X136" s="1028" t="s">
        <v>890</v>
      </c>
      <c r="Y136" s="492" t="s">
        <v>283</v>
      </c>
      <c r="Z136" s="1128" t="s">
        <v>282</v>
      </c>
      <c r="AA136" s="492" t="s">
        <v>283</v>
      </c>
    </row>
    <row r="137" spans="1:27" s="741" customFormat="1" ht="53.25" customHeight="1">
      <c r="A137" s="748" t="s">
        <v>799</v>
      </c>
      <c r="B137" s="739">
        <v>0</v>
      </c>
      <c r="C137" s="1112">
        <v>0</v>
      </c>
      <c r="D137" s="739">
        <v>0</v>
      </c>
      <c r="E137" s="1112">
        <v>0</v>
      </c>
      <c r="F137" s="739">
        <v>0</v>
      </c>
      <c r="G137" s="1112">
        <v>0</v>
      </c>
      <c r="H137" s="739">
        <v>0</v>
      </c>
      <c r="I137" s="1112">
        <v>0</v>
      </c>
      <c r="J137" s="739">
        <v>0</v>
      </c>
      <c r="K137" s="1112">
        <v>0</v>
      </c>
      <c r="L137" s="739">
        <v>0</v>
      </c>
      <c r="M137" s="1112">
        <v>0</v>
      </c>
      <c r="N137" s="722">
        <v>0</v>
      </c>
      <c r="O137" s="1115">
        <v>0</v>
      </c>
      <c r="P137" s="722">
        <v>0</v>
      </c>
      <c r="Q137" s="1115">
        <v>0</v>
      </c>
      <c r="R137" s="722">
        <v>0</v>
      </c>
      <c r="S137" s="1115">
        <v>0</v>
      </c>
      <c r="T137" s="722">
        <v>0</v>
      </c>
      <c r="U137" s="1115">
        <v>0</v>
      </c>
      <c r="V137" s="722">
        <v>0</v>
      </c>
      <c r="W137" s="1115">
        <v>0</v>
      </c>
      <c r="X137" s="723">
        <v>0</v>
      </c>
      <c r="Y137" s="724">
        <v>0</v>
      </c>
      <c r="Z137" s="1113">
        <v>0</v>
      </c>
      <c r="AA137" s="724">
        <v>0</v>
      </c>
    </row>
    <row r="138" spans="1:27" s="741" customFormat="1" ht="53.25" customHeight="1">
      <c r="A138" s="748" t="s">
        <v>169</v>
      </c>
      <c r="B138" s="739">
        <v>246782</v>
      </c>
      <c r="C138" s="1112">
        <v>36377824.987999998</v>
      </c>
      <c r="D138" s="739">
        <v>88911</v>
      </c>
      <c r="E138" s="1112">
        <v>15771650.85</v>
      </c>
      <c r="F138" s="739">
        <v>60200</v>
      </c>
      <c r="G138" s="1112">
        <v>98220</v>
      </c>
      <c r="H138" s="739">
        <v>0</v>
      </c>
      <c r="I138" s="1112">
        <v>0</v>
      </c>
      <c r="J138" s="739">
        <v>395893</v>
      </c>
      <c r="K138" s="1112">
        <v>52247695.838</v>
      </c>
      <c r="L138" s="739">
        <v>0</v>
      </c>
      <c r="M138" s="1112">
        <v>0</v>
      </c>
      <c r="N138" s="722">
        <v>0</v>
      </c>
      <c r="O138" s="1115">
        <v>128862977.56341</v>
      </c>
      <c r="P138" s="722">
        <v>213</v>
      </c>
      <c r="Q138" s="1115">
        <v>88237.138999999996</v>
      </c>
      <c r="R138" s="722">
        <v>1029</v>
      </c>
      <c r="S138" s="1115">
        <v>3744755.429</v>
      </c>
      <c r="T138" s="722">
        <v>32</v>
      </c>
      <c r="U138" s="1115">
        <v>204201.96299999999</v>
      </c>
      <c r="V138" s="722">
        <v>236244</v>
      </c>
      <c r="W138" s="1115">
        <v>588155177.43810999</v>
      </c>
      <c r="X138" s="723">
        <v>633411</v>
      </c>
      <c r="Y138" s="724">
        <v>96.464061136501741</v>
      </c>
      <c r="Z138" s="1113">
        <v>773303045.37052</v>
      </c>
      <c r="AA138" s="724">
        <v>68.574918599042775</v>
      </c>
    </row>
    <row r="139" spans="1:27" s="741" customFormat="1" ht="53.25" customHeight="1">
      <c r="A139" s="748" t="s">
        <v>284</v>
      </c>
      <c r="B139" s="739">
        <v>1</v>
      </c>
      <c r="C139" s="1112">
        <v>100</v>
      </c>
      <c r="D139" s="739">
        <v>1535</v>
      </c>
      <c r="E139" s="1112">
        <v>118659</v>
      </c>
      <c r="F139" s="739">
        <v>4</v>
      </c>
      <c r="G139" s="1112">
        <v>2500</v>
      </c>
      <c r="H139" s="739">
        <v>0</v>
      </c>
      <c r="I139" s="1112">
        <v>0</v>
      </c>
      <c r="J139" s="739">
        <v>1540</v>
      </c>
      <c r="K139" s="1112">
        <v>121259</v>
      </c>
      <c r="L139" s="739">
        <v>0</v>
      </c>
      <c r="M139" s="1112">
        <v>0</v>
      </c>
      <c r="N139" s="722">
        <v>0</v>
      </c>
      <c r="O139" s="1115">
        <v>0</v>
      </c>
      <c r="P139" s="722">
        <v>0</v>
      </c>
      <c r="Q139" s="1115">
        <v>0</v>
      </c>
      <c r="R139" s="722">
        <v>0</v>
      </c>
      <c r="S139" s="1115">
        <v>0</v>
      </c>
      <c r="T139" s="722">
        <v>0</v>
      </c>
      <c r="U139" s="1115">
        <v>0</v>
      </c>
      <c r="V139" s="722">
        <v>0</v>
      </c>
      <c r="W139" s="1115">
        <v>0</v>
      </c>
      <c r="X139" s="723">
        <v>1540</v>
      </c>
      <c r="Y139" s="724">
        <v>0.23453121930344228</v>
      </c>
      <c r="Z139" s="1113">
        <v>121259</v>
      </c>
      <c r="AA139" s="724">
        <v>1.0752997940693646E-2</v>
      </c>
    </row>
    <row r="140" spans="1:27" s="741" customFormat="1" ht="53.25" customHeight="1">
      <c r="A140" s="748" t="s">
        <v>171</v>
      </c>
      <c r="B140" s="739">
        <v>0</v>
      </c>
      <c r="C140" s="1112">
        <v>301679</v>
      </c>
      <c r="D140" s="739">
        <v>0</v>
      </c>
      <c r="E140" s="1112">
        <v>376080</v>
      </c>
      <c r="F140" s="739">
        <v>0</v>
      </c>
      <c r="G140" s="1112">
        <v>5788</v>
      </c>
      <c r="H140" s="739">
        <v>0</v>
      </c>
      <c r="I140" s="1112">
        <v>0</v>
      </c>
      <c r="J140" s="739">
        <v>0</v>
      </c>
      <c r="K140" s="1112">
        <v>683547</v>
      </c>
      <c r="L140" s="739">
        <v>0</v>
      </c>
      <c r="M140" s="1112">
        <v>0</v>
      </c>
      <c r="N140" s="722">
        <v>0</v>
      </c>
      <c r="O140" s="1115">
        <v>0</v>
      </c>
      <c r="P140" s="722">
        <v>0</v>
      </c>
      <c r="Q140" s="1115">
        <v>0</v>
      </c>
      <c r="R140" s="722">
        <v>0</v>
      </c>
      <c r="S140" s="1115">
        <v>0</v>
      </c>
      <c r="T140" s="722">
        <v>0</v>
      </c>
      <c r="U140" s="1115">
        <v>0</v>
      </c>
      <c r="V140" s="722">
        <v>0</v>
      </c>
      <c r="W140" s="1115">
        <v>0</v>
      </c>
      <c r="X140" s="723">
        <v>0</v>
      </c>
      <c r="Y140" s="724">
        <v>0</v>
      </c>
      <c r="Z140" s="1113">
        <v>683547</v>
      </c>
      <c r="AA140" s="724">
        <v>6.0615537678583194E-2</v>
      </c>
    </row>
    <row r="141" spans="1:27" s="741" customFormat="1" ht="53.25" customHeight="1">
      <c r="A141" s="748" t="s">
        <v>172</v>
      </c>
      <c r="B141" s="739">
        <v>0</v>
      </c>
      <c r="C141" s="1112">
        <v>0</v>
      </c>
      <c r="D141" s="739">
        <v>0</v>
      </c>
      <c r="E141" s="1112">
        <v>0</v>
      </c>
      <c r="F141" s="739">
        <v>0</v>
      </c>
      <c r="G141" s="1112">
        <v>0</v>
      </c>
      <c r="H141" s="739">
        <v>0</v>
      </c>
      <c r="I141" s="1112">
        <v>0</v>
      </c>
      <c r="J141" s="739">
        <v>0</v>
      </c>
      <c r="K141" s="1112">
        <v>0</v>
      </c>
      <c r="L141" s="739">
        <v>0</v>
      </c>
      <c r="M141" s="1112">
        <v>0</v>
      </c>
      <c r="N141" s="722">
        <v>0</v>
      </c>
      <c r="O141" s="1115">
        <v>31082297</v>
      </c>
      <c r="P141" s="722">
        <v>0</v>
      </c>
      <c r="Q141" s="1115">
        <v>0</v>
      </c>
      <c r="R141" s="722">
        <v>0</v>
      </c>
      <c r="S141" s="1115">
        <v>0</v>
      </c>
      <c r="T141" s="722">
        <v>0</v>
      </c>
      <c r="U141" s="1115">
        <v>0</v>
      </c>
      <c r="V141" s="722">
        <v>0</v>
      </c>
      <c r="W141" s="1115">
        <v>0</v>
      </c>
      <c r="X141" s="723">
        <v>0</v>
      </c>
      <c r="Y141" s="724">
        <v>0</v>
      </c>
      <c r="Z141" s="1113">
        <v>31082297</v>
      </c>
      <c r="AA141" s="740">
        <v>2.7563139695447623</v>
      </c>
    </row>
    <row r="142" spans="1:27" s="741" customFormat="1" ht="53.25" customHeight="1">
      <c r="A142" s="748" t="s">
        <v>173</v>
      </c>
      <c r="B142" s="739">
        <v>0</v>
      </c>
      <c r="C142" s="1112">
        <v>0</v>
      </c>
      <c r="D142" s="739">
        <v>6</v>
      </c>
      <c r="E142" s="1112">
        <v>900</v>
      </c>
      <c r="F142" s="739">
        <v>0</v>
      </c>
      <c r="G142" s="1112">
        <v>0</v>
      </c>
      <c r="H142" s="739">
        <v>0</v>
      </c>
      <c r="I142" s="1112">
        <v>0</v>
      </c>
      <c r="J142" s="739">
        <v>6</v>
      </c>
      <c r="K142" s="1112">
        <v>900</v>
      </c>
      <c r="L142" s="739">
        <v>0</v>
      </c>
      <c r="M142" s="1112">
        <v>0</v>
      </c>
      <c r="N142" s="722">
        <v>0</v>
      </c>
      <c r="O142" s="1115">
        <v>0</v>
      </c>
      <c r="P142" s="722">
        <v>0</v>
      </c>
      <c r="Q142" s="1115">
        <v>0</v>
      </c>
      <c r="R142" s="722">
        <v>0</v>
      </c>
      <c r="S142" s="1115">
        <v>0</v>
      </c>
      <c r="T142" s="722">
        <v>0</v>
      </c>
      <c r="U142" s="1115">
        <v>0</v>
      </c>
      <c r="V142" s="722">
        <v>0</v>
      </c>
      <c r="W142" s="1115">
        <v>0</v>
      </c>
      <c r="X142" s="723">
        <v>6</v>
      </c>
      <c r="Y142" s="724">
        <v>9.1375799728613872E-4</v>
      </c>
      <c r="Z142" s="1113">
        <v>900</v>
      </c>
      <c r="AA142" s="740">
        <v>7.981014313679217E-5</v>
      </c>
    </row>
    <row r="143" spans="1:27" s="741" customFormat="1" ht="53.25" customHeight="1">
      <c r="A143" s="748" t="s">
        <v>174</v>
      </c>
      <c r="B143" s="739">
        <v>4</v>
      </c>
      <c r="C143" s="1112">
        <v>6899</v>
      </c>
      <c r="D143" s="739">
        <v>1</v>
      </c>
      <c r="E143" s="1112">
        <v>274.63</v>
      </c>
      <c r="F143" s="739">
        <v>0</v>
      </c>
      <c r="G143" s="1112">
        <v>0</v>
      </c>
      <c r="H143" s="739">
        <v>0</v>
      </c>
      <c r="I143" s="1112">
        <v>0</v>
      </c>
      <c r="J143" s="739">
        <v>5</v>
      </c>
      <c r="K143" s="1112">
        <v>7173.63</v>
      </c>
      <c r="L143" s="739">
        <v>0</v>
      </c>
      <c r="M143" s="1112">
        <v>0</v>
      </c>
      <c r="N143" s="722">
        <v>0</v>
      </c>
      <c r="O143" s="1115">
        <v>0</v>
      </c>
      <c r="P143" s="722">
        <v>6</v>
      </c>
      <c r="Q143" s="1115">
        <v>7155.8099999999995</v>
      </c>
      <c r="R143" s="722">
        <v>0</v>
      </c>
      <c r="S143" s="1115">
        <v>0</v>
      </c>
      <c r="T143" s="722">
        <v>0</v>
      </c>
      <c r="U143" s="1115">
        <v>0</v>
      </c>
      <c r="V143" s="722">
        <v>1</v>
      </c>
      <c r="W143" s="1115">
        <v>284730</v>
      </c>
      <c r="X143" s="723">
        <v>12</v>
      </c>
      <c r="Y143" s="724">
        <v>1.8275159945722774E-3</v>
      </c>
      <c r="Z143" s="1113">
        <v>299059.44</v>
      </c>
      <c r="AA143" s="740">
        <v>2.6519974125343234E-2</v>
      </c>
    </row>
    <row r="144" spans="1:27" s="741" customFormat="1" ht="53.25" customHeight="1">
      <c r="A144" s="748" t="s">
        <v>175</v>
      </c>
      <c r="B144" s="739">
        <v>389</v>
      </c>
      <c r="C144" s="1112">
        <v>706544.71900000004</v>
      </c>
      <c r="D144" s="739">
        <v>976</v>
      </c>
      <c r="E144" s="1112">
        <v>516350.47200000001</v>
      </c>
      <c r="F144" s="739">
        <v>17</v>
      </c>
      <c r="G144" s="1112">
        <v>10250</v>
      </c>
      <c r="H144" s="739">
        <v>0</v>
      </c>
      <c r="I144" s="1112">
        <v>0</v>
      </c>
      <c r="J144" s="739">
        <v>1382</v>
      </c>
      <c r="K144" s="1112">
        <v>1233145.1910000001</v>
      </c>
      <c r="L144" s="739">
        <v>0</v>
      </c>
      <c r="M144" s="1112">
        <v>0</v>
      </c>
      <c r="N144" s="722">
        <v>2377</v>
      </c>
      <c r="O144" s="1115">
        <v>7635876.39388623</v>
      </c>
      <c r="P144" s="722">
        <v>16</v>
      </c>
      <c r="Q144" s="1115">
        <v>23191.260999999999</v>
      </c>
      <c r="R144" s="722">
        <v>535</v>
      </c>
      <c r="S144" s="1115">
        <v>3360686.105</v>
      </c>
      <c r="T144" s="722">
        <v>0</v>
      </c>
      <c r="U144" s="1115">
        <v>0</v>
      </c>
      <c r="V144" s="722">
        <v>3</v>
      </c>
      <c r="W144" s="1115">
        <v>3500</v>
      </c>
      <c r="X144" s="723">
        <v>4313</v>
      </c>
      <c r="Y144" s="724">
        <v>0.65683970704918604</v>
      </c>
      <c r="Z144" s="1113">
        <v>12256398.950886231</v>
      </c>
      <c r="AA144" s="740">
        <v>1.0868721717909549</v>
      </c>
    </row>
    <row r="145" spans="1:27" s="741" customFormat="1" ht="53.25" customHeight="1">
      <c r="A145" s="748" t="s">
        <v>176</v>
      </c>
      <c r="B145" s="739">
        <v>0</v>
      </c>
      <c r="C145" s="1112">
        <v>343448.91</v>
      </c>
      <c r="D145" s="739">
        <v>0</v>
      </c>
      <c r="E145" s="1112">
        <v>220814.97399999999</v>
      </c>
      <c r="F145" s="739">
        <v>0</v>
      </c>
      <c r="G145" s="1112">
        <v>0</v>
      </c>
      <c r="H145" s="739">
        <v>0</v>
      </c>
      <c r="I145" s="1112">
        <v>0</v>
      </c>
      <c r="J145" s="739">
        <v>0</v>
      </c>
      <c r="K145" s="1112">
        <v>564263.88399999996</v>
      </c>
      <c r="L145" s="739">
        <v>0</v>
      </c>
      <c r="M145" s="1112">
        <v>-5.9762000000000004</v>
      </c>
      <c r="N145" s="722">
        <v>0</v>
      </c>
      <c r="O145" s="1115">
        <v>1781.8119999999999</v>
      </c>
      <c r="P145" s="722">
        <v>0</v>
      </c>
      <c r="Q145" s="1115">
        <v>628.69500000000005</v>
      </c>
      <c r="R145" s="722">
        <v>0</v>
      </c>
      <c r="S145" s="1115">
        <v>90910.236720000306</v>
      </c>
      <c r="T145" s="722">
        <v>0</v>
      </c>
      <c r="U145" s="1115">
        <v>0</v>
      </c>
      <c r="V145" s="722">
        <v>0</v>
      </c>
      <c r="W145" s="1115">
        <v>0</v>
      </c>
      <c r="X145" s="723">
        <v>0</v>
      </c>
      <c r="Y145" s="724">
        <v>0</v>
      </c>
      <c r="Z145" s="1113">
        <v>657578.65152000019</v>
      </c>
      <c r="AA145" s="740">
        <v>5.8312718112788882E-2</v>
      </c>
    </row>
    <row r="146" spans="1:27" s="741" customFormat="1" ht="53.25" customHeight="1">
      <c r="A146" s="748" t="s">
        <v>177</v>
      </c>
      <c r="B146" s="739">
        <v>5256</v>
      </c>
      <c r="C146" s="1112">
        <v>1658144.8810000001</v>
      </c>
      <c r="D146" s="739">
        <v>3842</v>
      </c>
      <c r="E146" s="1112">
        <v>818060.85100000002</v>
      </c>
      <c r="F146" s="739">
        <v>0</v>
      </c>
      <c r="G146" s="1112">
        <v>13758.331</v>
      </c>
      <c r="H146" s="739">
        <v>0</v>
      </c>
      <c r="I146" s="1112">
        <v>0</v>
      </c>
      <c r="J146" s="739">
        <v>9098</v>
      </c>
      <c r="K146" s="1112">
        <v>2489964.0629999996</v>
      </c>
      <c r="L146" s="739">
        <v>0</v>
      </c>
      <c r="M146" s="1112">
        <v>0</v>
      </c>
      <c r="N146" s="722">
        <v>0</v>
      </c>
      <c r="O146" s="1115">
        <v>13.839</v>
      </c>
      <c r="P146" s="722">
        <v>30</v>
      </c>
      <c r="Q146" s="1115">
        <v>23927.886999999999</v>
      </c>
      <c r="R146" s="722">
        <v>0</v>
      </c>
      <c r="S146" s="1115">
        <v>900</v>
      </c>
      <c r="T146" s="722">
        <v>0</v>
      </c>
      <c r="U146" s="1115">
        <v>3690</v>
      </c>
      <c r="V146" s="722">
        <v>0</v>
      </c>
      <c r="W146" s="1115">
        <v>0</v>
      </c>
      <c r="X146" s="723">
        <v>9128</v>
      </c>
      <c r="Y146" s="724">
        <v>1.3901304998713124</v>
      </c>
      <c r="Z146" s="1113">
        <v>2518495.7889999999</v>
      </c>
      <c r="AA146" s="740">
        <v>0.22333501045499812</v>
      </c>
    </row>
    <row r="147" spans="1:27" s="741" customFormat="1" ht="53.25" customHeight="1">
      <c r="A147" s="748" t="s">
        <v>178</v>
      </c>
      <c r="B147" s="739">
        <v>0</v>
      </c>
      <c r="C147" s="1112">
        <v>5594.6869999999999</v>
      </c>
      <c r="D147" s="739">
        <v>0</v>
      </c>
      <c r="E147" s="1112">
        <v>7459.6629999999996</v>
      </c>
      <c r="F147" s="739">
        <v>0</v>
      </c>
      <c r="G147" s="1112">
        <v>0</v>
      </c>
      <c r="H147" s="739">
        <v>0</v>
      </c>
      <c r="I147" s="1112">
        <v>0</v>
      </c>
      <c r="J147" s="739">
        <v>0</v>
      </c>
      <c r="K147" s="1112">
        <v>13054.349999999999</v>
      </c>
      <c r="L147" s="739">
        <v>0</v>
      </c>
      <c r="M147" s="1112">
        <v>21.308</v>
      </c>
      <c r="N147" s="722">
        <v>0</v>
      </c>
      <c r="O147" s="1115">
        <v>0</v>
      </c>
      <c r="P147" s="722">
        <v>0</v>
      </c>
      <c r="Q147" s="1115">
        <v>381.27600000000001</v>
      </c>
      <c r="R147" s="722">
        <v>0</v>
      </c>
      <c r="S147" s="1115">
        <v>675</v>
      </c>
      <c r="T147" s="722">
        <v>0</v>
      </c>
      <c r="U147" s="1115">
        <v>0</v>
      </c>
      <c r="V147" s="722">
        <v>0</v>
      </c>
      <c r="W147" s="1115">
        <v>0</v>
      </c>
      <c r="X147" s="723">
        <v>0</v>
      </c>
      <c r="Y147" s="724">
        <v>0</v>
      </c>
      <c r="Z147" s="1113">
        <v>14131.933999999999</v>
      </c>
      <c r="AA147" s="724">
        <v>1.2531907503774444E-3</v>
      </c>
    </row>
    <row r="148" spans="1:27" s="741" customFormat="1" ht="53.25" customHeight="1">
      <c r="A148" s="748" t="s">
        <v>179</v>
      </c>
      <c r="B148" s="739">
        <v>27</v>
      </c>
      <c r="C148" s="1112">
        <v>1355878.6871400001</v>
      </c>
      <c r="D148" s="739">
        <v>0</v>
      </c>
      <c r="E148" s="1112">
        <v>2257713.0803199997</v>
      </c>
      <c r="F148" s="739">
        <v>9</v>
      </c>
      <c r="G148" s="1112">
        <v>129748.37620999999</v>
      </c>
      <c r="H148" s="739">
        <v>0</v>
      </c>
      <c r="I148" s="1112">
        <v>0</v>
      </c>
      <c r="J148" s="739">
        <v>36</v>
      </c>
      <c r="K148" s="1112">
        <v>3743340.1436699997</v>
      </c>
      <c r="L148" s="739">
        <v>0</v>
      </c>
      <c r="M148" s="1112">
        <v>10138.645</v>
      </c>
      <c r="N148" s="722">
        <v>131</v>
      </c>
      <c r="O148" s="1115">
        <v>27329819.2122299</v>
      </c>
      <c r="P148" s="722">
        <v>1</v>
      </c>
      <c r="Q148" s="1115">
        <v>102715.78542</v>
      </c>
      <c r="R148" s="722">
        <v>0</v>
      </c>
      <c r="S148" s="1115">
        <v>20910.12168</v>
      </c>
      <c r="T148" s="722">
        <v>0</v>
      </c>
      <c r="U148" s="1115">
        <v>4000</v>
      </c>
      <c r="V148" s="722">
        <v>0</v>
      </c>
      <c r="W148" s="1115">
        <v>12600</v>
      </c>
      <c r="X148" s="723">
        <v>168</v>
      </c>
      <c r="Y148" s="724">
        <v>2.5585223924011885E-2</v>
      </c>
      <c r="Z148" s="1113">
        <v>31223523.907999899</v>
      </c>
      <c r="AA148" s="740">
        <v>2.7688376803694714</v>
      </c>
    </row>
    <row r="149" spans="1:27" s="743" customFormat="1" ht="53.25" customHeight="1">
      <c r="A149" s="749" t="s">
        <v>180</v>
      </c>
      <c r="B149" s="722">
        <v>1</v>
      </c>
      <c r="C149" s="1115">
        <v>1425134.12</v>
      </c>
      <c r="D149" s="722">
        <v>5</v>
      </c>
      <c r="E149" s="1115">
        <v>187168.13</v>
      </c>
      <c r="F149" s="722">
        <v>0</v>
      </c>
      <c r="G149" s="1115">
        <v>38465</v>
      </c>
      <c r="H149" s="722">
        <v>0</v>
      </c>
      <c r="I149" s="1115">
        <v>0</v>
      </c>
      <c r="J149" s="739">
        <v>6</v>
      </c>
      <c r="K149" s="1112">
        <v>1650767.25</v>
      </c>
      <c r="L149" s="722">
        <v>0</v>
      </c>
      <c r="M149" s="1115">
        <v>1378162.976</v>
      </c>
      <c r="N149" s="722">
        <v>0</v>
      </c>
      <c r="O149" s="1115">
        <v>1206344.3799999999</v>
      </c>
      <c r="P149" s="722">
        <v>0</v>
      </c>
      <c r="Q149" s="1115">
        <v>41193.43</v>
      </c>
      <c r="R149" s="722">
        <v>0</v>
      </c>
      <c r="S149" s="1115">
        <v>0</v>
      </c>
      <c r="T149" s="722">
        <v>0</v>
      </c>
      <c r="U149" s="1115">
        <v>0</v>
      </c>
      <c r="V149" s="722">
        <v>0</v>
      </c>
      <c r="W149" s="1115">
        <v>0</v>
      </c>
      <c r="X149" s="723">
        <v>6</v>
      </c>
      <c r="Y149" s="724">
        <v>9.1375799728613872E-4</v>
      </c>
      <c r="Z149" s="1113">
        <v>4276468.0359999994</v>
      </c>
      <c r="AA149" s="742">
        <v>0.37922836230341828</v>
      </c>
    </row>
    <row r="150" spans="1:27" s="741" customFormat="1" ht="53.25" customHeight="1">
      <c r="A150" s="748" t="s">
        <v>181</v>
      </c>
      <c r="B150" s="739">
        <v>72</v>
      </c>
      <c r="C150" s="1112">
        <v>26164.9490199998</v>
      </c>
      <c r="D150" s="739">
        <v>33</v>
      </c>
      <c r="E150" s="1112">
        <v>10848.158219999999</v>
      </c>
      <c r="F150" s="739">
        <v>0</v>
      </c>
      <c r="G150" s="1112">
        <v>0</v>
      </c>
      <c r="H150" s="739">
        <v>0</v>
      </c>
      <c r="I150" s="1112">
        <v>0</v>
      </c>
      <c r="J150" s="739">
        <v>105</v>
      </c>
      <c r="K150" s="1112">
        <v>37013.107239999801</v>
      </c>
      <c r="L150" s="739">
        <v>7</v>
      </c>
      <c r="M150" s="1112">
        <v>305.2</v>
      </c>
      <c r="N150" s="722">
        <v>0</v>
      </c>
      <c r="O150" s="1115">
        <v>71417.519999999597</v>
      </c>
      <c r="P150" s="722">
        <v>0</v>
      </c>
      <c r="Q150" s="1115">
        <v>0</v>
      </c>
      <c r="R150" s="722">
        <v>0</v>
      </c>
      <c r="S150" s="1115">
        <v>0</v>
      </c>
      <c r="T150" s="722">
        <v>0</v>
      </c>
      <c r="U150" s="1115">
        <v>0</v>
      </c>
      <c r="V150" s="722">
        <v>0</v>
      </c>
      <c r="W150" s="1115">
        <v>0</v>
      </c>
      <c r="X150" s="723">
        <v>112</v>
      </c>
      <c r="Y150" s="724">
        <v>1.7056815949341258E-2</v>
      </c>
      <c r="Z150" s="1113">
        <v>108735.8272399994</v>
      </c>
      <c r="AA150" s="724">
        <v>9.6424688179131742E-3</v>
      </c>
    </row>
    <row r="151" spans="1:27" s="741" customFormat="1" ht="53.25" customHeight="1">
      <c r="A151" s="748" t="s">
        <v>182</v>
      </c>
      <c r="B151" s="739">
        <v>972</v>
      </c>
      <c r="C151" s="1112">
        <v>233757.24600000001</v>
      </c>
      <c r="D151" s="739">
        <v>2759</v>
      </c>
      <c r="E151" s="1112">
        <v>638347.47600000002</v>
      </c>
      <c r="F151" s="739">
        <v>8</v>
      </c>
      <c r="G151" s="1112">
        <v>3083.3040000000001</v>
      </c>
      <c r="H151" s="739">
        <v>0</v>
      </c>
      <c r="I151" s="1112">
        <v>0</v>
      </c>
      <c r="J151" s="739">
        <v>3739</v>
      </c>
      <c r="K151" s="1112">
        <v>875188.02600000007</v>
      </c>
      <c r="L151" s="739">
        <v>0</v>
      </c>
      <c r="M151" s="1112">
        <v>0</v>
      </c>
      <c r="N151" s="722">
        <v>0</v>
      </c>
      <c r="O151" s="1115">
        <v>218789192.19608009</v>
      </c>
      <c r="P151" s="722">
        <v>2</v>
      </c>
      <c r="Q151" s="1115">
        <v>33042.462</v>
      </c>
      <c r="R151" s="722">
        <v>0</v>
      </c>
      <c r="S151" s="1115">
        <v>3373.1</v>
      </c>
      <c r="T151" s="722">
        <v>0</v>
      </c>
      <c r="U151" s="1115">
        <v>0</v>
      </c>
      <c r="V151" s="722">
        <v>0</v>
      </c>
      <c r="W151" s="1115">
        <v>0</v>
      </c>
      <c r="X151" s="723">
        <v>3741</v>
      </c>
      <c r="Y151" s="724">
        <v>0.56972811130790746</v>
      </c>
      <c r="Z151" s="1113">
        <v>219700795.78408009</v>
      </c>
      <c r="AA151" s="740">
        <v>19.48261328754953</v>
      </c>
    </row>
    <row r="152" spans="1:27" s="741" customFormat="1" ht="53.25" customHeight="1">
      <c r="A152" s="748" t="s">
        <v>183</v>
      </c>
      <c r="B152" s="739">
        <v>0</v>
      </c>
      <c r="C152" s="1112">
        <v>44</v>
      </c>
      <c r="D152" s="739">
        <v>0</v>
      </c>
      <c r="E152" s="1112">
        <v>67</v>
      </c>
      <c r="F152" s="739">
        <v>0</v>
      </c>
      <c r="G152" s="1112">
        <v>0</v>
      </c>
      <c r="H152" s="739">
        <v>0</v>
      </c>
      <c r="I152" s="1112">
        <v>0</v>
      </c>
      <c r="J152" s="739">
        <v>0</v>
      </c>
      <c r="K152" s="1112">
        <v>111</v>
      </c>
      <c r="L152" s="739">
        <v>0</v>
      </c>
      <c r="M152" s="1112">
        <v>2072</v>
      </c>
      <c r="N152" s="722">
        <v>0</v>
      </c>
      <c r="O152" s="1115">
        <v>0</v>
      </c>
      <c r="P152" s="722">
        <v>0</v>
      </c>
      <c r="Q152" s="1115">
        <v>0</v>
      </c>
      <c r="R152" s="722">
        <v>0</v>
      </c>
      <c r="S152" s="1115">
        <v>0</v>
      </c>
      <c r="T152" s="722">
        <v>0</v>
      </c>
      <c r="U152" s="1115">
        <v>0</v>
      </c>
      <c r="V152" s="722">
        <v>0</v>
      </c>
      <c r="W152" s="1115">
        <v>0</v>
      </c>
      <c r="X152" s="723">
        <v>0</v>
      </c>
      <c r="Y152" s="724">
        <v>0</v>
      </c>
      <c r="Z152" s="1113">
        <v>2183</v>
      </c>
      <c r="AA152" s="724">
        <v>1.9358393607513035E-4</v>
      </c>
    </row>
    <row r="153" spans="1:27" s="743" customFormat="1" ht="53.25" customHeight="1">
      <c r="A153" s="749" t="s">
        <v>184</v>
      </c>
      <c r="B153" s="722">
        <v>0</v>
      </c>
      <c r="C153" s="1115">
        <v>225762.99299999999</v>
      </c>
      <c r="D153" s="722">
        <v>0</v>
      </c>
      <c r="E153" s="1115">
        <v>114235.01</v>
      </c>
      <c r="F153" s="722">
        <v>1103</v>
      </c>
      <c r="G153" s="1115">
        <v>1102.5</v>
      </c>
      <c r="H153" s="722">
        <v>0</v>
      </c>
      <c r="I153" s="1115">
        <v>0</v>
      </c>
      <c r="J153" s="739">
        <v>1103</v>
      </c>
      <c r="K153" s="1112">
        <v>341100.50299999997</v>
      </c>
      <c r="L153" s="722">
        <v>0</v>
      </c>
      <c r="M153" s="1115">
        <v>0</v>
      </c>
      <c r="N153" s="722">
        <v>0</v>
      </c>
      <c r="O153" s="1115">
        <v>0</v>
      </c>
      <c r="P153" s="722">
        <v>0</v>
      </c>
      <c r="Q153" s="1115">
        <v>3179.56</v>
      </c>
      <c r="R153" s="722">
        <v>0</v>
      </c>
      <c r="S153" s="1115">
        <v>0</v>
      </c>
      <c r="T153" s="722">
        <v>0</v>
      </c>
      <c r="U153" s="1115">
        <v>0</v>
      </c>
      <c r="V153" s="722">
        <v>0</v>
      </c>
      <c r="W153" s="1115">
        <v>0</v>
      </c>
      <c r="X153" s="723">
        <v>1103</v>
      </c>
      <c r="Y153" s="724">
        <v>0.16797917850110183</v>
      </c>
      <c r="Z153" s="1113">
        <v>344280.06299999997</v>
      </c>
      <c r="AA153" s="742">
        <v>3.0530045674637581E-2</v>
      </c>
    </row>
    <row r="154" spans="1:27" s="741" customFormat="1" ht="53.25" customHeight="1">
      <c r="A154" s="749" t="s">
        <v>796</v>
      </c>
      <c r="B154" s="739">
        <v>0</v>
      </c>
      <c r="C154" s="1112">
        <v>2587.9800000000159</v>
      </c>
      <c r="D154" s="739">
        <v>0</v>
      </c>
      <c r="E154" s="1112">
        <v>7685.8109999999942</v>
      </c>
      <c r="F154" s="739">
        <v>0</v>
      </c>
      <c r="G154" s="1112">
        <v>0</v>
      </c>
      <c r="H154" s="739">
        <v>0</v>
      </c>
      <c r="I154" s="1112">
        <v>0</v>
      </c>
      <c r="J154" s="739">
        <v>0</v>
      </c>
      <c r="K154" s="1112">
        <v>10273.79100000001</v>
      </c>
      <c r="L154" s="739">
        <v>0</v>
      </c>
      <c r="M154" s="1112">
        <v>0</v>
      </c>
      <c r="N154" s="722">
        <v>0</v>
      </c>
      <c r="O154" s="1115">
        <v>2381594</v>
      </c>
      <c r="P154" s="722">
        <v>0</v>
      </c>
      <c r="Q154" s="1115">
        <v>0</v>
      </c>
      <c r="R154" s="722">
        <v>0</v>
      </c>
      <c r="S154" s="1115">
        <v>0</v>
      </c>
      <c r="T154" s="722">
        <v>0</v>
      </c>
      <c r="U154" s="1115">
        <v>0</v>
      </c>
      <c r="V154" s="722">
        <v>0</v>
      </c>
      <c r="W154" s="1115">
        <v>0</v>
      </c>
      <c r="X154" s="723">
        <v>0</v>
      </c>
      <c r="Y154" s="724">
        <v>0</v>
      </c>
      <c r="Z154" s="1113">
        <v>2391867.7910000002</v>
      </c>
      <c r="AA154" s="740">
        <v>0.21210590084888101</v>
      </c>
    </row>
    <row r="155" spans="1:27" s="741" customFormat="1" ht="53.25" customHeight="1">
      <c r="A155" s="749" t="s">
        <v>344</v>
      </c>
      <c r="B155" s="739">
        <v>0</v>
      </c>
      <c r="C155" s="1112">
        <v>0</v>
      </c>
      <c r="D155" s="739">
        <v>0</v>
      </c>
      <c r="E155" s="1112">
        <v>0</v>
      </c>
      <c r="F155" s="739">
        <v>0</v>
      </c>
      <c r="G155" s="1112">
        <v>0</v>
      </c>
      <c r="H155" s="739">
        <v>0</v>
      </c>
      <c r="I155" s="1112">
        <v>0</v>
      </c>
      <c r="J155" s="739">
        <v>0</v>
      </c>
      <c r="K155" s="1112">
        <v>0</v>
      </c>
      <c r="L155" s="739">
        <v>0</v>
      </c>
      <c r="M155" s="1112">
        <v>0</v>
      </c>
      <c r="N155" s="722">
        <v>40</v>
      </c>
      <c r="O155" s="1115">
        <v>34709245.649999999</v>
      </c>
      <c r="P155" s="722">
        <v>0</v>
      </c>
      <c r="Q155" s="1115">
        <v>0</v>
      </c>
      <c r="R155" s="722">
        <v>0</v>
      </c>
      <c r="S155" s="1115">
        <v>0</v>
      </c>
      <c r="T155" s="722">
        <v>0</v>
      </c>
      <c r="U155" s="1115">
        <v>0</v>
      </c>
      <c r="V155" s="722">
        <v>0</v>
      </c>
      <c r="W155" s="1115">
        <v>0</v>
      </c>
      <c r="X155" s="723">
        <v>40</v>
      </c>
      <c r="Y155" s="724">
        <v>6.0917199819075915E-3</v>
      </c>
      <c r="Z155" s="1113">
        <v>34709245.649999999</v>
      </c>
      <c r="AA155" s="740">
        <v>3.0779442927739789</v>
      </c>
    </row>
    <row r="156" spans="1:27" s="741" customFormat="1" ht="53.25" customHeight="1">
      <c r="A156" s="748" t="s">
        <v>185</v>
      </c>
      <c r="B156" s="739">
        <v>0</v>
      </c>
      <c r="C156" s="1112">
        <v>0</v>
      </c>
      <c r="D156" s="739">
        <v>0</v>
      </c>
      <c r="E156" s="1112">
        <v>0</v>
      </c>
      <c r="F156" s="739">
        <v>2653</v>
      </c>
      <c r="G156" s="1112">
        <v>263650</v>
      </c>
      <c r="H156" s="739">
        <v>0</v>
      </c>
      <c r="I156" s="1112">
        <v>0</v>
      </c>
      <c r="J156" s="739">
        <v>2653</v>
      </c>
      <c r="K156" s="1112">
        <v>263650</v>
      </c>
      <c r="L156" s="739">
        <v>0</v>
      </c>
      <c r="M156" s="1112">
        <v>0</v>
      </c>
      <c r="N156" s="722">
        <v>0</v>
      </c>
      <c r="O156" s="1115">
        <v>12748972.872</v>
      </c>
      <c r="P156" s="722">
        <v>0</v>
      </c>
      <c r="Q156" s="1115">
        <v>0</v>
      </c>
      <c r="R156" s="722">
        <v>0</v>
      </c>
      <c r="S156" s="1115">
        <v>0</v>
      </c>
      <c r="T156" s="722">
        <v>0</v>
      </c>
      <c r="U156" s="1115">
        <v>0</v>
      </c>
      <c r="V156" s="722">
        <v>130</v>
      </c>
      <c r="W156" s="1115">
        <v>50100</v>
      </c>
      <c r="X156" s="723">
        <v>2783</v>
      </c>
      <c r="Y156" s="724">
        <v>0.42383141774122068</v>
      </c>
      <c r="Z156" s="1113">
        <v>13062722.872</v>
      </c>
      <c r="AA156" s="740">
        <v>1.1583753135228543</v>
      </c>
    </row>
    <row r="157" spans="1:27" s="741" customFormat="1" ht="53.25" customHeight="1">
      <c r="A157" s="749" t="s">
        <v>186</v>
      </c>
      <c r="B157" s="722">
        <v>0</v>
      </c>
      <c r="C157" s="1115">
        <v>112695.324080002</v>
      </c>
      <c r="D157" s="722">
        <v>0</v>
      </c>
      <c r="E157" s="1115">
        <v>273278.59494999697</v>
      </c>
      <c r="F157" s="722">
        <v>0</v>
      </c>
      <c r="G157" s="1115">
        <v>0</v>
      </c>
      <c r="H157" s="722">
        <v>0</v>
      </c>
      <c r="I157" s="1115">
        <v>0</v>
      </c>
      <c r="J157" s="739">
        <v>0</v>
      </c>
      <c r="K157" s="1112">
        <v>385973.91902999894</v>
      </c>
      <c r="L157" s="722">
        <v>0</v>
      </c>
      <c r="M157" s="1115">
        <v>2949.81</v>
      </c>
      <c r="N157" s="722">
        <v>0</v>
      </c>
      <c r="O157" s="1115">
        <v>90628</v>
      </c>
      <c r="P157" s="722">
        <v>0</v>
      </c>
      <c r="Q157" s="1115">
        <v>12117.561</v>
      </c>
      <c r="R157" s="722">
        <v>0</v>
      </c>
      <c r="S157" s="1115">
        <v>0</v>
      </c>
      <c r="T157" s="722">
        <v>0</v>
      </c>
      <c r="U157" s="1115">
        <v>0</v>
      </c>
      <c r="V157" s="722">
        <v>0</v>
      </c>
      <c r="W157" s="1115">
        <v>0</v>
      </c>
      <c r="X157" s="723">
        <v>0</v>
      </c>
      <c r="Y157" s="724">
        <v>0</v>
      </c>
      <c r="Z157" s="1113">
        <v>491669.29002999893</v>
      </c>
      <c r="AA157" s="742">
        <v>4.3600218236954667E-2</v>
      </c>
    </row>
    <row r="158" spans="1:27" s="741" customFormat="1" ht="53.25" customHeight="1">
      <c r="A158" s="748" t="s">
        <v>187</v>
      </c>
      <c r="B158" s="739">
        <v>191</v>
      </c>
      <c r="C158" s="1112">
        <v>234945</v>
      </c>
      <c r="D158" s="739">
        <v>21</v>
      </c>
      <c r="E158" s="1112">
        <v>121157</v>
      </c>
      <c r="F158" s="739">
        <v>44</v>
      </c>
      <c r="G158" s="1112">
        <v>35447</v>
      </c>
      <c r="H158" s="739">
        <v>0</v>
      </c>
      <c r="I158" s="1112">
        <v>0</v>
      </c>
      <c r="J158" s="739">
        <v>256</v>
      </c>
      <c r="K158" s="1112">
        <v>391549</v>
      </c>
      <c r="L158" s="739">
        <v>0</v>
      </c>
      <c r="M158" s="1112">
        <v>0</v>
      </c>
      <c r="N158" s="722">
        <v>0</v>
      </c>
      <c r="O158" s="1115">
        <v>3659</v>
      </c>
      <c r="P158" s="722">
        <v>0</v>
      </c>
      <c r="Q158" s="1115">
        <v>25700</v>
      </c>
      <c r="R158" s="722">
        <v>0</v>
      </c>
      <c r="S158" s="1115">
        <v>0</v>
      </c>
      <c r="T158" s="722">
        <v>0</v>
      </c>
      <c r="U158" s="1115">
        <v>0</v>
      </c>
      <c r="V158" s="722">
        <v>10</v>
      </c>
      <c r="W158" s="1115">
        <v>7100</v>
      </c>
      <c r="X158" s="723">
        <v>266</v>
      </c>
      <c r="Y158" s="724">
        <v>4.0509937879685487E-2</v>
      </c>
      <c r="Z158" s="1113">
        <v>428008</v>
      </c>
      <c r="AA158" s="726">
        <v>3.7954866381880156E-2</v>
      </c>
    </row>
    <row r="159" spans="1:27" s="741" customFormat="1" ht="53.25" customHeight="1">
      <c r="A159" s="732" t="s">
        <v>275</v>
      </c>
      <c r="B159" s="733">
        <v>253695</v>
      </c>
      <c r="C159" s="1116">
        <v>43017206.484239988</v>
      </c>
      <c r="D159" s="733">
        <v>98089</v>
      </c>
      <c r="E159" s="1116">
        <v>21440750.700489998</v>
      </c>
      <c r="F159" s="733">
        <v>64038</v>
      </c>
      <c r="G159" s="1116">
        <v>602012.51121000003</v>
      </c>
      <c r="H159" s="733">
        <v>0</v>
      </c>
      <c r="I159" s="1116">
        <v>0</v>
      </c>
      <c r="J159" s="733">
        <v>415822</v>
      </c>
      <c r="K159" s="1116">
        <v>65059969.695940003</v>
      </c>
      <c r="L159" s="733">
        <v>7</v>
      </c>
      <c r="M159" s="1116">
        <v>1393643.9628000001</v>
      </c>
      <c r="N159" s="734">
        <v>2548</v>
      </c>
      <c r="O159" s="1180">
        <v>464913819.43860614</v>
      </c>
      <c r="P159" s="734">
        <v>268</v>
      </c>
      <c r="Q159" s="1180">
        <v>361470.86641999998</v>
      </c>
      <c r="R159" s="734">
        <v>1564</v>
      </c>
      <c r="S159" s="1180">
        <v>7222209.9923999999</v>
      </c>
      <c r="T159" s="734">
        <v>32</v>
      </c>
      <c r="U159" s="1180">
        <v>211891.96299999999</v>
      </c>
      <c r="V159" s="734">
        <v>236388</v>
      </c>
      <c r="W159" s="1180">
        <v>588513207.43810999</v>
      </c>
      <c r="X159" s="735">
        <v>656629</v>
      </c>
      <c r="Y159" s="752">
        <v>100</v>
      </c>
      <c r="Z159" s="1184">
        <v>1127676213.3572762</v>
      </c>
      <c r="AA159" s="752">
        <v>100</v>
      </c>
    </row>
  </sheetData>
  <mergeCells count="90">
    <mergeCell ref="Y134:Y135"/>
    <mergeCell ref="AA134:AA135"/>
    <mergeCell ref="H102:I102"/>
    <mergeCell ref="J102:K102"/>
    <mergeCell ref="Y102:Y103"/>
    <mergeCell ref="AA102:AA103"/>
    <mergeCell ref="B133:K133"/>
    <mergeCell ref="L133:M133"/>
    <mergeCell ref="X131:AA131"/>
    <mergeCell ref="V132:W133"/>
    <mergeCell ref="X132:AA133"/>
    <mergeCell ref="Y38:Y39"/>
    <mergeCell ref="AA38:AA39"/>
    <mergeCell ref="B69:K69"/>
    <mergeCell ref="L69:M69"/>
    <mergeCell ref="B70:C70"/>
    <mergeCell ref="D70:E70"/>
    <mergeCell ref="F70:G70"/>
    <mergeCell ref="H70:I70"/>
    <mergeCell ref="J70:K70"/>
    <mergeCell ref="Y70:Y71"/>
    <mergeCell ref="AA70:AA71"/>
    <mergeCell ref="X67:AA67"/>
    <mergeCell ref="V68:W69"/>
    <mergeCell ref="X68:AA69"/>
    <mergeCell ref="L37:M37"/>
    <mergeCell ref="B38:C38"/>
    <mergeCell ref="D38:E38"/>
    <mergeCell ref="F38:G38"/>
    <mergeCell ref="H38:I38"/>
    <mergeCell ref="J38:K38"/>
    <mergeCell ref="B37:K37"/>
    <mergeCell ref="X3:AA3"/>
    <mergeCell ref="A36:A40"/>
    <mergeCell ref="P36:Q37"/>
    <mergeCell ref="R36:S37"/>
    <mergeCell ref="T36:U37"/>
    <mergeCell ref="V36:W37"/>
    <mergeCell ref="X36:AA37"/>
    <mergeCell ref="N37:O37"/>
    <mergeCell ref="X4:AA5"/>
    <mergeCell ref="B36:O36"/>
    <mergeCell ref="A4:A8"/>
    <mergeCell ref="N5:O5"/>
    <mergeCell ref="P4:Q5"/>
    <mergeCell ref="R4:S5"/>
    <mergeCell ref="T4:U5"/>
    <mergeCell ref="V4:W5"/>
    <mergeCell ref="B4:O4"/>
    <mergeCell ref="X35:AA35"/>
    <mergeCell ref="B5:K5"/>
    <mergeCell ref="L5:M5"/>
    <mergeCell ref="B6:C6"/>
    <mergeCell ref="D6:E6"/>
    <mergeCell ref="F6:G6"/>
    <mergeCell ref="H6:I6"/>
    <mergeCell ref="J6:K6"/>
    <mergeCell ref="Y6:Y7"/>
    <mergeCell ref="AA6:AA7"/>
    <mergeCell ref="A68:A72"/>
    <mergeCell ref="B68:O68"/>
    <mergeCell ref="P68:Q69"/>
    <mergeCell ref="R68:S69"/>
    <mergeCell ref="T68:U69"/>
    <mergeCell ref="N69:O69"/>
    <mergeCell ref="X99:AA99"/>
    <mergeCell ref="A100:A104"/>
    <mergeCell ref="B100:O100"/>
    <mergeCell ref="P100:Q101"/>
    <mergeCell ref="R100:S101"/>
    <mergeCell ref="T100:U101"/>
    <mergeCell ref="V100:W101"/>
    <mergeCell ref="X100:AA101"/>
    <mergeCell ref="N101:O101"/>
    <mergeCell ref="B101:K101"/>
    <mergeCell ref="L101:M101"/>
    <mergeCell ref="B102:C102"/>
    <mergeCell ref="D102:E102"/>
    <mergeCell ref="F102:G102"/>
    <mergeCell ref="A132:A136"/>
    <mergeCell ref="B132:O132"/>
    <mergeCell ref="P132:Q133"/>
    <mergeCell ref="R132:S133"/>
    <mergeCell ref="T132:U133"/>
    <mergeCell ref="N133:O133"/>
    <mergeCell ref="B134:C134"/>
    <mergeCell ref="D134:E134"/>
    <mergeCell ref="F134:G134"/>
    <mergeCell ref="H134:I134"/>
    <mergeCell ref="J134:K134"/>
  </mergeCells>
  <printOptions horizontalCentered="1"/>
  <pageMargins left="0.25" right="0.25" top="0.75" bottom="0.75" header="0.3" footer="0.3"/>
  <pageSetup paperSize="9" scale="26" orientation="landscape" r:id="rId1"/>
  <headerFooter alignWithMargins="0"/>
  <rowBreaks count="4" manualBreakCount="4">
    <brk id="32" max="26" man="1"/>
    <brk id="64" max="16383" man="1"/>
    <brk id="96" max="16383" man="1"/>
    <brk id="12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B32"/>
  <sheetViews>
    <sheetView zoomScale="60" zoomScaleNormal="60" workbookViewId="0">
      <selection sqref="A1:XFD1048576"/>
    </sheetView>
  </sheetViews>
  <sheetFormatPr defaultRowHeight="24"/>
  <cols>
    <col min="1" max="1" width="16.42578125" style="17" customWidth="1"/>
    <col min="2" max="2" width="16.7109375" style="17" bestFit="1" customWidth="1"/>
    <col min="3" max="3" width="27" style="204" bestFit="1" customWidth="1"/>
    <col min="4" max="4" width="16.7109375" style="17" bestFit="1" customWidth="1"/>
    <col min="5" max="5" width="27" style="204" bestFit="1" customWidth="1"/>
    <col min="6" max="6" width="16.7109375" style="17" bestFit="1" customWidth="1"/>
    <col min="7" max="7" width="23.5703125" style="204" bestFit="1" customWidth="1"/>
    <col min="8" max="8" width="16.7109375" style="17" bestFit="1" customWidth="1"/>
    <col min="9" max="9" width="23.5703125" style="204" bestFit="1" customWidth="1"/>
    <col min="10" max="10" width="16.7109375" style="17" bestFit="1" customWidth="1"/>
    <col min="11" max="11" width="27" style="204" customWidth="1"/>
    <col min="12" max="12" width="16.7109375" style="17" bestFit="1" customWidth="1"/>
    <col min="13" max="13" width="24.42578125" style="204" bestFit="1" customWidth="1"/>
    <col min="14" max="14" width="16.7109375" style="17" bestFit="1" customWidth="1"/>
    <col min="15" max="15" width="27" style="204" bestFit="1" customWidth="1"/>
    <col min="16" max="16" width="16.7109375" style="17" bestFit="1" customWidth="1"/>
    <col min="17" max="17" width="22.7109375" style="204" bestFit="1" customWidth="1"/>
    <col min="18" max="18" width="16.7109375" style="17" bestFit="1" customWidth="1"/>
    <col min="19" max="19" width="24.42578125" style="204" bestFit="1" customWidth="1"/>
    <col min="20" max="20" width="16.7109375" style="17" bestFit="1" customWidth="1"/>
    <col min="21" max="21" width="22.7109375" style="204" bestFit="1" customWidth="1"/>
    <col min="22" max="22" width="16.7109375" style="17" bestFit="1" customWidth="1"/>
    <col min="23" max="23" width="27" style="204" bestFit="1" customWidth="1"/>
    <col min="24" max="24" width="21.42578125" style="17" customWidth="1"/>
    <col min="25" max="25" width="10.7109375" style="17" bestFit="1" customWidth="1"/>
    <col min="26" max="26" width="28.7109375" style="204" bestFit="1" customWidth="1"/>
    <col min="27" max="27" width="10.7109375" style="17" bestFit="1" customWidth="1"/>
    <col min="28" max="28" width="21.85546875" style="17" customWidth="1"/>
    <col min="29" max="264" width="9" style="17"/>
    <col min="265" max="265" width="14.140625" style="17" customWidth="1"/>
    <col min="266" max="266" width="14.7109375" style="17" bestFit="1" customWidth="1"/>
    <col min="267" max="267" width="21.42578125" style="17" bestFit="1" customWidth="1"/>
    <col min="268" max="268" width="14.7109375" style="17" bestFit="1" customWidth="1"/>
    <col min="269" max="269" width="21.42578125" style="17" bestFit="1" customWidth="1"/>
    <col min="270" max="270" width="14.7109375" style="17" bestFit="1" customWidth="1"/>
    <col min="271" max="271" width="21.42578125" style="17" bestFit="1" customWidth="1"/>
    <col min="272" max="272" width="14.7109375" style="17" bestFit="1" customWidth="1"/>
    <col min="273" max="273" width="21.42578125" style="17" bestFit="1" customWidth="1"/>
    <col min="274" max="274" width="14.7109375" style="17" bestFit="1" customWidth="1"/>
    <col min="275" max="275" width="21.42578125" style="17" bestFit="1" customWidth="1"/>
    <col min="276" max="276" width="16.5703125" style="17" bestFit="1" customWidth="1"/>
    <col min="277" max="277" width="14.140625" style="17" bestFit="1" customWidth="1"/>
    <col min="278" max="278" width="16.5703125" style="17" bestFit="1" customWidth="1"/>
    <col min="279" max="279" width="14.140625" style="17" bestFit="1" customWidth="1"/>
    <col min="280" max="280" width="14.42578125" style="17" bestFit="1" customWidth="1"/>
    <col min="281" max="281" width="14.5703125" style="17" customWidth="1"/>
    <col min="282" max="282" width="13.85546875" style="17" bestFit="1" customWidth="1"/>
    <col min="283" max="283" width="14.5703125" style="17" customWidth="1"/>
    <col min="284" max="520" width="9" style="17"/>
    <col min="521" max="521" width="14.140625" style="17" customWidth="1"/>
    <col min="522" max="522" width="14.7109375" style="17" bestFit="1" customWidth="1"/>
    <col min="523" max="523" width="21.42578125" style="17" bestFit="1" customWidth="1"/>
    <col min="524" max="524" width="14.7109375" style="17" bestFit="1" customWidth="1"/>
    <col min="525" max="525" width="21.42578125" style="17" bestFit="1" customWidth="1"/>
    <col min="526" max="526" width="14.7109375" style="17" bestFit="1" customWidth="1"/>
    <col min="527" max="527" width="21.42578125" style="17" bestFit="1" customWidth="1"/>
    <col min="528" max="528" width="14.7109375" style="17" bestFit="1" customWidth="1"/>
    <col min="529" max="529" width="21.42578125" style="17" bestFit="1" customWidth="1"/>
    <col min="530" max="530" width="14.7109375" style="17" bestFit="1" customWidth="1"/>
    <col min="531" max="531" width="21.42578125" style="17" bestFit="1" customWidth="1"/>
    <col min="532" max="532" width="16.5703125" style="17" bestFit="1" customWidth="1"/>
    <col min="533" max="533" width="14.140625" style="17" bestFit="1" customWidth="1"/>
    <col min="534" max="534" width="16.5703125" style="17" bestFit="1" customWidth="1"/>
    <col min="535" max="535" width="14.140625" style="17" bestFit="1" customWidth="1"/>
    <col min="536" max="536" width="14.42578125" style="17" bestFit="1" customWidth="1"/>
    <col min="537" max="537" width="14.5703125" style="17" customWidth="1"/>
    <col min="538" max="538" width="13.85546875" style="17" bestFit="1" customWidth="1"/>
    <col min="539" max="539" width="14.5703125" style="17" customWidth="1"/>
    <col min="540" max="776" width="9" style="17"/>
    <col min="777" max="777" width="14.140625" style="17" customWidth="1"/>
    <col min="778" max="778" width="14.7109375" style="17" bestFit="1" customWidth="1"/>
    <col min="779" max="779" width="21.42578125" style="17" bestFit="1" customWidth="1"/>
    <col min="780" max="780" width="14.7109375" style="17" bestFit="1" customWidth="1"/>
    <col min="781" max="781" width="21.42578125" style="17" bestFit="1" customWidth="1"/>
    <col min="782" max="782" width="14.7109375" style="17" bestFit="1" customWidth="1"/>
    <col min="783" max="783" width="21.42578125" style="17" bestFit="1" customWidth="1"/>
    <col min="784" max="784" width="14.7109375" style="17" bestFit="1" customWidth="1"/>
    <col min="785" max="785" width="21.42578125" style="17" bestFit="1" customWidth="1"/>
    <col min="786" max="786" width="14.7109375" style="17" bestFit="1" customWidth="1"/>
    <col min="787" max="787" width="21.42578125" style="17" bestFit="1" customWidth="1"/>
    <col min="788" max="788" width="16.5703125" style="17" bestFit="1" customWidth="1"/>
    <col min="789" max="789" width="14.140625" style="17" bestFit="1" customWidth="1"/>
    <col min="790" max="790" width="16.5703125" style="17" bestFit="1" customWidth="1"/>
    <col min="791" max="791" width="14.140625" style="17" bestFit="1" customWidth="1"/>
    <col min="792" max="792" width="14.42578125" style="17" bestFit="1" customWidth="1"/>
    <col min="793" max="793" width="14.5703125" style="17" customWidth="1"/>
    <col min="794" max="794" width="13.85546875" style="17" bestFit="1" customWidth="1"/>
    <col min="795" max="795" width="14.5703125" style="17" customWidth="1"/>
    <col min="796" max="1032" width="9" style="17"/>
    <col min="1033" max="1033" width="14.140625" style="17" customWidth="1"/>
    <col min="1034" max="1034" width="14.7109375" style="17" bestFit="1" customWidth="1"/>
    <col min="1035" max="1035" width="21.42578125" style="17" bestFit="1" customWidth="1"/>
    <col min="1036" max="1036" width="14.7109375" style="17" bestFit="1" customWidth="1"/>
    <col min="1037" max="1037" width="21.42578125" style="17" bestFit="1" customWidth="1"/>
    <col min="1038" max="1038" width="14.7109375" style="17" bestFit="1" customWidth="1"/>
    <col min="1039" max="1039" width="21.42578125" style="17" bestFit="1" customWidth="1"/>
    <col min="1040" max="1040" width="14.7109375" style="17" bestFit="1" customWidth="1"/>
    <col min="1041" max="1041" width="21.42578125" style="17" bestFit="1" customWidth="1"/>
    <col min="1042" max="1042" width="14.7109375" style="17" bestFit="1" customWidth="1"/>
    <col min="1043" max="1043" width="21.42578125" style="17" bestFit="1" customWidth="1"/>
    <col min="1044" max="1044" width="16.5703125" style="17" bestFit="1" customWidth="1"/>
    <col min="1045" max="1045" width="14.140625" style="17" bestFit="1" customWidth="1"/>
    <col min="1046" max="1046" width="16.5703125" style="17" bestFit="1" customWidth="1"/>
    <col min="1047" max="1047" width="14.140625" style="17" bestFit="1" customWidth="1"/>
    <col min="1048" max="1048" width="14.42578125" style="17" bestFit="1" customWidth="1"/>
    <col min="1049" max="1049" width="14.5703125" style="17" customWidth="1"/>
    <col min="1050" max="1050" width="13.85546875" style="17" bestFit="1" customWidth="1"/>
    <col min="1051" max="1051" width="14.5703125" style="17" customWidth="1"/>
    <col min="1052" max="1288" width="9" style="17"/>
    <col min="1289" max="1289" width="14.140625" style="17" customWidth="1"/>
    <col min="1290" max="1290" width="14.7109375" style="17" bestFit="1" customWidth="1"/>
    <col min="1291" max="1291" width="21.42578125" style="17" bestFit="1" customWidth="1"/>
    <col min="1292" max="1292" width="14.7109375" style="17" bestFit="1" customWidth="1"/>
    <col min="1293" max="1293" width="21.42578125" style="17" bestFit="1" customWidth="1"/>
    <col min="1294" max="1294" width="14.7109375" style="17" bestFit="1" customWidth="1"/>
    <col min="1295" max="1295" width="21.42578125" style="17" bestFit="1" customWidth="1"/>
    <col min="1296" max="1296" width="14.7109375" style="17" bestFit="1" customWidth="1"/>
    <col min="1297" max="1297" width="21.42578125" style="17" bestFit="1" customWidth="1"/>
    <col min="1298" max="1298" width="14.7109375" style="17" bestFit="1" customWidth="1"/>
    <col min="1299" max="1299" width="21.42578125" style="17" bestFit="1" customWidth="1"/>
    <col min="1300" max="1300" width="16.5703125" style="17" bestFit="1" customWidth="1"/>
    <col min="1301" max="1301" width="14.140625" style="17" bestFit="1" customWidth="1"/>
    <col min="1302" max="1302" width="16.5703125" style="17" bestFit="1" customWidth="1"/>
    <col min="1303" max="1303" width="14.140625" style="17" bestFit="1" customWidth="1"/>
    <col min="1304" max="1304" width="14.42578125" style="17" bestFit="1" customWidth="1"/>
    <col min="1305" max="1305" width="14.5703125" style="17" customWidth="1"/>
    <col min="1306" max="1306" width="13.85546875" style="17" bestFit="1" customWidth="1"/>
    <col min="1307" max="1307" width="14.5703125" style="17" customWidth="1"/>
    <col min="1308" max="1544" width="9" style="17"/>
    <col min="1545" max="1545" width="14.140625" style="17" customWidth="1"/>
    <col min="1546" max="1546" width="14.7109375" style="17" bestFit="1" customWidth="1"/>
    <col min="1547" max="1547" width="21.42578125" style="17" bestFit="1" customWidth="1"/>
    <col min="1548" max="1548" width="14.7109375" style="17" bestFit="1" customWidth="1"/>
    <col min="1549" max="1549" width="21.42578125" style="17" bestFit="1" customWidth="1"/>
    <col min="1550" max="1550" width="14.7109375" style="17" bestFit="1" customWidth="1"/>
    <col min="1551" max="1551" width="21.42578125" style="17" bestFit="1" customWidth="1"/>
    <col min="1552" max="1552" width="14.7109375" style="17" bestFit="1" customWidth="1"/>
    <col min="1553" max="1553" width="21.42578125" style="17" bestFit="1" customWidth="1"/>
    <col min="1554" max="1554" width="14.7109375" style="17" bestFit="1" customWidth="1"/>
    <col min="1555" max="1555" width="21.42578125" style="17" bestFit="1" customWidth="1"/>
    <col min="1556" max="1556" width="16.5703125" style="17" bestFit="1" customWidth="1"/>
    <col min="1557" max="1557" width="14.140625" style="17" bestFit="1" customWidth="1"/>
    <col min="1558" max="1558" width="16.5703125" style="17" bestFit="1" customWidth="1"/>
    <col min="1559" max="1559" width="14.140625" style="17" bestFit="1" customWidth="1"/>
    <col min="1560" max="1560" width="14.42578125" style="17" bestFit="1" customWidth="1"/>
    <col min="1561" max="1561" width="14.5703125" style="17" customWidth="1"/>
    <col min="1562" max="1562" width="13.85546875" style="17" bestFit="1" customWidth="1"/>
    <col min="1563" max="1563" width="14.5703125" style="17" customWidth="1"/>
    <col min="1564" max="1800" width="9" style="17"/>
    <col min="1801" max="1801" width="14.140625" style="17" customWidth="1"/>
    <col min="1802" max="1802" width="14.7109375" style="17" bestFit="1" customWidth="1"/>
    <col min="1803" max="1803" width="21.42578125" style="17" bestFit="1" customWidth="1"/>
    <col min="1804" max="1804" width="14.7109375" style="17" bestFit="1" customWidth="1"/>
    <col min="1805" max="1805" width="21.42578125" style="17" bestFit="1" customWidth="1"/>
    <col min="1806" max="1806" width="14.7109375" style="17" bestFit="1" customWidth="1"/>
    <col min="1807" max="1807" width="21.42578125" style="17" bestFit="1" customWidth="1"/>
    <col min="1808" max="1808" width="14.7109375" style="17" bestFit="1" customWidth="1"/>
    <col min="1809" max="1809" width="21.42578125" style="17" bestFit="1" customWidth="1"/>
    <col min="1810" max="1810" width="14.7109375" style="17" bestFit="1" customWidth="1"/>
    <col min="1811" max="1811" width="21.42578125" style="17" bestFit="1" customWidth="1"/>
    <col min="1812" max="1812" width="16.5703125" style="17" bestFit="1" customWidth="1"/>
    <col min="1813" max="1813" width="14.140625" style="17" bestFit="1" customWidth="1"/>
    <col min="1814" max="1814" width="16.5703125" style="17" bestFit="1" customWidth="1"/>
    <col min="1815" max="1815" width="14.140625" style="17" bestFit="1" customWidth="1"/>
    <col min="1816" max="1816" width="14.42578125" style="17" bestFit="1" customWidth="1"/>
    <col min="1817" max="1817" width="14.5703125" style="17" customWidth="1"/>
    <col min="1818" max="1818" width="13.85546875" style="17" bestFit="1" customWidth="1"/>
    <col min="1819" max="1819" width="14.5703125" style="17" customWidth="1"/>
    <col min="1820" max="2056" width="9" style="17"/>
    <col min="2057" max="2057" width="14.140625" style="17" customWidth="1"/>
    <col min="2058" max="2058" width="14.7109375" style="17" bestFit="1" customWidth="1"/>
    <col min="2059" max="2059" width="21.42578125" style="17" bestFit="1" customWidth="1"/>
    <col min="2060" max="2060" width="14.7109375" style="17" bestFit="1" customWidth="1"/>
    <col min="2061" max="2061" width="21.42578125" style="17" bestFit="1" customWidth="1"/>
    <col min="2062" max="2062" width="14.7109375" style="17" bestFit="1" customWidth="1"/>
    <col min="2063" max="2063" width="21.42578125" style="17" bestFit="1" customWidth="1"/>
    <col min="2064" max="2064" width="14.7109375" style="17" bestFit="1" customWidth="1"/>
    <col min="2065" max="2065" width="21.42578125" style="17" bestFit="1" customWidth="1"/>
    <col min="2066" max="2066" width="14.7109375" style="17" bestFit="1" customWidth="1"/>
    <col min="2067" max="2067" width="21.42578125" style="17" bestFit="1" customWidth="1"/>
    <col min="2068" max="2068" width="16.5703125" style="17" bestFit="1" customWidth="1"/>
    <col min="2069" max="2069" width="14.140625" style="17" bestFit="1" customWidth="1"/>
    <col min="2070" max="2070" width="16.5703125" style="17" bestFit="1" customWidth="1"/>
    <col min="2071" max="2071" width="14.140625" style="17" bestFit="1" customWidth="1"/>
    <col min="2072" max="2072" width="14.42578125" style="17" bestFit="1" customWidth="1"/>
    <col min="2073" max="2073" width="14.5703125" style="17" customWidth="1"/>
    <col min="2074" max="2074" width="13.85546875" style="17" bestFit="1" customWidth="1"/>
    <col min="2075" max="2075" width="14.5703125" style="17" customWidth="1"/>
    <col min="2076" max="2312" width="9" style="17"/>
    <col min="2313" max="2313" width="14.140625" style="17" customWidth="1"/>
    <col min="2314" max="2314" width="14.7109375" style="17" bestFit="1" customWidth="1"/>
    <col min="2315" max="2315" width="21.42578125" style="17" bestFit="1" customWidth="1"/>
    <col min="2316" max="2316" width="14.7109375" style="17" bestFit="1" customWidth="1"/>
    <col min="2317" max="2317" width="21.42578125" style="17" bestFit="1" customWidth="1"/>
    <col min="2318" max="2318" width="14.7109375" style="17" bestFit="1" customWidth="1"/>
    <col min="2319" max="2319" width="21.42578125" style="17" bestFit="1" customWidth="1"/>
    <col min="2320" max="2320" width="14.7109375" style="17" bestFit="1" customWidth="1"/>
    <col min="2321" max="2321" width="21.42578125" style="17" bestFit="1" customWidth="1"/>
    <col min="2322" max="2322" width="14.7109375" style="17" bestFit="1" customWidth="1"/>
    <col min="2323" max="2323" width="21.42578125" style="17" bestFit="1" customWidth="1"/>
    <col min="2324" max="2324" width="16.5703125" style="17" bestFit="1" customWidth="1"/>
    <col min="2325" max="2325" width="14.140625" style="17" bestFit="1" customWidth="1"/>
    <col min="2326" max="2326" width="16.5703125" style="17" bestFit="1" customWidth="1"/>
    <col min="2327" max="2327" width="14.140625" style="17" bestFit="1" customWidth="1"/>
    <col min="2328" max="2328" width="14.42578125" style="17" bestFit="1" customWidth="1"/>
    <col min="2329" max="2329" width="14.5703125" style="17" customWidth="1"/>
    <col min="2330" max="2330" width="13.85546875" style="17" bestFit="1" customWidth="1"/>
    <col min="2331" max="2331" width="14.5703125" style="17" customWidth="1"/>
    <col min="2332" max="2568" width="9" style="17"/>
    <col min="2569" max="2569" width="14.140625" style="17" customWidth="1"/>
    <col min="2570" max="2570" width="14.7109375" style="17" bestFit="1" customWidth="1"/>
    <col min="2571" max="2571" width="21.42578125" style="17" bestFit="1" customWidth="1"/>
    <col min="2572" max="2572" width="14.7109375" style="17" bestFit="1" customWidth="1"/>
    <col min="2573" max="2573" width="21.42578125" style="17" bestFit="1" customWidth="1"/>
    <col min="2574" max="2574" width="14.7109375" style="17" bestFit="1" customWidth="1"/>
    <col min="2575" max="2575" width="21.42578125" style="17" bestFit="1" customWidth="1"/>
    <col min="2576" max="2576" width="14.7109375" style="17" bestFit="1" customWidth="1"/>
    <col min="2577" max="2577" width="21.42578125" style="17" bestFit="1" customWidth="1"/>
    <col min="2578" max="2578" width="14.7109375" style="17" bestFit="1" customWidth="1"/>
    <col min="2579" max="2579" width="21.42578125" style="17" bestFit="1" customWidth="1"/>
    <col min="2580" max="2580" width="16.5703125" style="17" bestFit="1" customWidth="1"/>
    <col min="2581" max="2581" width="14.140625" style="17" bestFit="1" customWidth="1"/>
    <col min="2582" max="2582" width="16.5703125" style="17" bestFit="1" customWidth="1"/>
    <col min="2583" max="2583" width="14.140625" style="17" bestFit="1" customWidth="1"/>
    <col min="2584" max="2584" width="14.42578125" style="17" bestFit="1" customWidth="1"/>
    <col min="2585" max="2585" width="14.5703125" style="17" customWidth="1"/>
    <col min="2586" max="2586" width="13.85546875" style="17" bestFit="1" customWidth="1"/>
    <col min="2587" max="2587" width="14.5703125" style="17" customWidth="1"/>
    <col min="2588" max="2824" width="9" style="17"/>
    <col min="2825" max="2825" width="14.140625" style="17" customWidth="1"/>
    <col min="2826" max="2826" width="14.7109375" style="17" bestFit="1" customWidth="1"/>
    <col min="2827" max="2827" width="21.42578125" style="17" bestFit="1" customWidth="1"/>
    <col min="2828" max="2828" width="14.7109375" style="17" bestFit="1" customWidth="1"/>
    <col min="2829" max="2829" width="21.42578125" style="17" bestFit="1" customWidth="1"/>
    <col min="2830" max="2830" width="14.7109375" style="17" bestFit="1" customWidth="1"/>
    <col min="2831" max="2831" width="21.42578125" style="17" bestFit="1" customWidth="1"/>
    <col min="2832" max="2832" width="14.7109375" style="17" bestFit="1" customWidth="1"/>
    <col min="2833" max="2833" width="21.42578125" style="17" bestFit="1" customWidth="1"/>
    <col min="2834" max="2834" width="14.7109375" style="17" bestFit="1" customWidth="1"/>
    <col min="2835" max="2835" width="21.42578125" style="17" bestFit="1" customWidth="1"/>
    <col min="2836" max="2836" width="16.5703125" style="17" bestFit="1" customWidth="1"/>
    <col min="2837" max="2837" width="14.140625" style="17" bestFit="1" customWidth="1"/>
    <col min="2838" max="2838" width="16.5703125" style="17" bestFit="1" customWidth="1"/>
    <col min="2839" max="2839" width="14.140625" style="17" bestFit="1" customWidth="1"/>
    <col min="2840" max="2840" width="14.42578125" style="17" bestFit="1" customWidth="1"/>
    <col min="2841" max="2841" width="14.5703125" style="17" customWidth="1"/>
    <col min="2842" max="2842" width="13.85546875" style="17" bestFit="1" customWidth="1"/>
    <col min="2843" max="2843" width="14.5703125" style="17" customWidth="1"/>
    <col min="2844" max="3080" width="9" style="17"/>
    <col min="3081" max="3081" width="14.140625" style="17" customWidth="1"/>
    <col min="3082" max="3082" width="14.7109375" style="17" bestFit="1" customWidth="1"/>
    <col min="3083" max="3083" width="21.42578125" style="17" bestFit="1" customWidth="1"/>
    <col min="3084" max="3084" width="14.7109375" style="17" bestFit="1" customWidth="1"/>
    <col min="3085" max="3085" width="21.42578125" style="17" bestFit="1" customWidth="1"/>
    <col min="3086" max="3086" width="14.7109375" style="17" bestFit="1" customWidth="1"/>
    <col min="3087" max="3087" width="21.42578125" style="17" bestFit="1" customWidth="1"/>
    <col min="3088" max="3088" width="14.7109375" style="17" bestFit="1" customWidth="1"/>
    <col min="3089" max="3089" width="21.42578125" style="17" bestFit="1" customWidth="1"/>
    <col min="3090" max="3090" width="14.7109375" style="17" bestFit="1" customWidth="1"/>
    <col min="3091" max="3091" width="21.42578125" style="17" bestFit="1" customWidth="1"/>
    <col min="3092" max="3092" width="16.5703125" style="17" bestFit="1" customWidth="1"/>
    <col min="3093" max="3093" width="14.140625" style="17" bestFit="1" customWidth="1"/>
    <col min="3094" max="3094" width="16.5703125" style="17" bestFit="1" customWidth="1"/>
    <col min="3095" max="3095" width="14.140625" style="17" bestFit="1" customWidth="1"/>
    <col min="3096" max="3096" width="14.42578125" style="17" bestFit="1" customWidth="1"/>
    <col min="3097" max="3097" width="14.5703125" style="17" customWidth="1"/>
    <col min="3098" max="3098" width="13.85546875" style="17" bestFit="1" customWidth="1"/>
    <col min="3099" max="3099" width="14.5703125" style="17" customWidth="1"/>
    <col min="3100" max="3336" width="9" style="17"/>
    <col min="3337" max="3337" width="14.140625" style="17" customWidth="1"/>
    <col min="3338" max="3338" width="14.7109375" style="17" bestFit="1" customWidth="1"/>
    <col min="3339" max="3339" width="21.42578125" style="17" bestFit="1" customWidth="1"/>
    <col min="3340" max="3340" width="14.7109375" style="17" bestFit="1" customWidth="1"/>
    <col min="3341" max="3341" width="21.42578125" style="17" bestFit="1" customWidth="1"/>
    <col min="3342" max="3342" width="14.7109375" style="17" bestFit="1" customWidth="1"/>
    <col min="3343" max="3343" width="21.42578125" style="17" bestFit="1" customWidth="1"/>
    <col min="3344" max="3344" width="14.7109375" style="17" bestFit="1" customWidth="1"/>
    <col min="3345" max="3345" width="21.42578125" style="17" bestFit="1" customWidth="1"/>
    <col min="3346" max="3346" width="14.7109375" style="17" bestFit="1" customWidth="1"/>
    <col min="3347" max="3347" width="21.42578125" style="17" bestFit="1" customWidth="1"/>
    <col min="3348" max="3348" width="16.5703125" style="17" bestFit="1" customWidth="1"/>
    <col min="3349" max="3349" width="14.140625" style="17" bestFit="1" customWidth="1"/>
    <col min="3350" max="3350" width="16.5703125" style="17" bestFit="1" customWidth="1"/>
    <col min="3351" max="3351" width="14.140625" style="17" bestFit="1" customWidth="1"/>
    <col min="3352" max="3352" width="14.42578125" style="17" bestFit="1" customWidth="1"/>
    <col min="3353" max="3353" width="14.5703125" style="17" customWidth="1"/>
    <col min="3354" max="3354" width="13.85546875" style="17" bestFit="1" customWidth="1"/>
    <col min="3355" max="3355" width="14.5703125" style="17" customWidth="1"/>
    <col min="3356" max="3592" width="9" style="17"/>
    <col min="3593" max="3593" width="14.140625" style="17" customWidth="1"/>
    <col min="3594" max="3594" width="14.7109375" style="17" bestFit="1" customWidth="1"/>
    <col min="3595" max="3595" width="21.42578125" style="17" bestFit="1" customWidth="1"/>
    <col min="3596" max="3596" width="14.7109375" style="17" bestFit="1" customWidth="1"/>
    <col min="3597" max="3597" width="21.42578125" style="17" bestFit="1" customWidth="1"/>
    <col min="3598" max="3598" width="14.7109375" style="17" bestFit="1" customWidth="1"/>
    <col min="3599" max="3599" width="21.42578125" style="17" bestFit="1" customWidth="1"/>
    <col min="3600" max="3600" width="14.7109375" style="17" bestFit="1" customWidth="1"/>
    <col min="3601" max="3601" width="21.42578125" style="17" bestFit="1" customWidth="1"/>
    <col min="3602" max="3602" width="14.7109375" style="17" bestFit="1" customWidth="1"/>
    <col min="3603" max="3603" width="21.42578125" style="17" bestFit="1" customWidth="1"/>
    <col min="3604" max="3604" width="16.5703125" style="17" bestFit="1" customWidth="1"/>
    <col min="3605" max="3605" width="14.140625" style="17" bestFit="1" customWidth="1"/>
    <col min="3606" max="3606" width="16.5703125" style="17" bestFit="1" customWidth="1"/>
    <col min="3607" max="3607" width="14.140625" style="17" bestFit="1" customWidth="1"/>
    <col min="3608" max="3608" width="14.42578125" style="17" bestFit="1" customWidth="1"/>
    <col min="3609" max="3609" width="14.5703125" style="17" customWidth="1"/>
    <col min="3610" max="3610" width="13.85546875" style="17" bestFit="1" customWidth="1"/>
    <col min="3611" max="3611" width="14.5703125" style="17" customWidth="1"/>
    <col min="3612" max="3848" width="9" style="17"/>
    <col min="3849" max="3849" width="14.140625" style="17" customWidth="1"/>
    <col min="3850" max="3850" width="14.7109375" style="17" bestFit="1" customWidth="1"/>
    <col min="3851" max="3851" width="21.42578125" style="17" bestFit="1" customWidth="1"/>
    <col min="3852" max="3852" width="14.7109375" style="17" bestFit="1" customWidth="1"/>
    <col min="3853" max="3853" width="21.42578125" style="17" bestFit="1" customWidth="1"/>
    <col min="3854" max="3854" width="14.7109375" style="17" bestFit="1" customWidth="1"/>
    <col min="3855" max="3855" width="21.42578125" style="17" bestFit="1" customWidth="1"/>
    <col min="3856" max="3856" width="14.7109375" style="17" bestFit="1" customWidth="1"/>
    <col min="3857" max="3857" width="21.42578125" style="17" bestFit="1" customWidth="1"/>
    <col min="3858" max="3858" width="14.7109375" style="17" bestFit="1" customWidth="1"/>
    <col min="3859" max="3859" width="21.42578125" style="17" bestFit="1" customWidth="1"/>
    <col min="3860" max="3860" width="16.5703125" style="17" bestFit="1" customWidth="1"/>
    <col min="3861" max="3861" width="14.140625" style="17" bestFit="1" customWidth="1"/>
    <col min="3862" max="3862" width="16.5703125" style="17" bestFit="1" customWidth="1"/>
    <col min="3863" max="3863" width="14.140625" style="17" bestFit="1" customWidth="1"/>
    <col min="3864" max="3864" width="14.42578125" style="17" bestFit="1" customWidth="1"/>
    <col min="3865" max="3865" width="14.5703125" style="17" customWidth="1"/>
    <col min="3866" max="3866" width="13.85546875" style="17" bestFit="1" customWidth="1"/>
    <col min="3867" max="3867" width="14.5703125" style="17" customWidth="1"/>
    <col min="3868" max="4104" width="9" style="17"/>
    <col min="4105" max="4105" width="14.140625" style="17" customWidth="1"/>
    <col min="4106" max="4106" width="14.7109375" style="17" bestFit="1" customWidth="1"/>
    <col min="4107" max="4107" width="21.42578125" style="17" bestFit="1" customWidth="1"/>
    <col min="4108" max="4108" width="14.7109375" style="17" bestFit="1" customWidth="1"/>
    <col min="4109" max="4109" width="21.42578125" style="17" bestFit="1" customWidth="1"/>
    <col min="4110" max="4110" width="14.7109375" style="17" bestFit="1" customWidth="1"/>
    <col min="4111" max="4111" width="21.42578125" style="17" bestFit="1" customWidth="1"/>
    <col min="4112" max="4112" width="14.7109375" style="17" bestFit="1" customWidth="1"/>
    <col min="4113" max="4113" width="21.42578125" style="17" bestFit="1" customWidth="1"/>
    <col min="4114" max="4114" width="14.7109375" style="17" bestFit="1" customWidth="1"/>
    <col min="4115" max="4115" width="21.42578125" style="17" bestFit="1" customWidth="1"/>
    <col min="4116" max="4116" width="16.5703125" style="17" bestFit="1" customWidth="1"/>
    <col min="4117" max="4117" width="14.140625" style="17" bestFit="1" customWidth="1"/>
    <col min="4118" max="4118" width="16.5703125" style="17" bestFit="1" customWidth="1"/>
    <col min="4119" max="4119" width="14.140625" style="17" bestFit="1" customWidth="1"/>
    <col min="4120" max="4120" width="14.42578125" style="17" bestFit="1" customWidth="1"/>
    <col min="4121" max="4121" width="14.5703125" style="17" customWidth="1"/>
    <col min="4122" max="4122" width="13.85546875" style="17" bestFit="1" customWidth="1"/>
    <col min="4123" max="4123" width="14.5703125" style="17" customWidth="1"/>
    <col min="4124" max="4360" width="9" style="17"/>
    <col min="4361" max="4361" width="14.140625" style="17" customWidth="1"/>
    <col min="4362" max="4362" width="14.7109375" style="17" bestFit="1" customWidth="1"/>
    <col min="4363" max="4363" width="21.42578125" style="17" bestFit="1" customWidth="1"/>
    <col min="4364" max="4364" width="14.7109375" style="17" bestFit="1" customWidth="1"/>
    <col min="4365" max="4365" width="21.42578125" style="17" bestFit="1" customWidth="1"/>
    <col min="4366" max="4366" width="14.7109375" style="17" bestFit="1" customWidth="1"/>
    <col min="4367" max="4367" width="21.42578125" style="17" bestFit="1" customWidth="1"/>
    <col min="4368" max="4368" width="14.7109375" style="17" bestFit="1" customWidth="1"/>
    <col min="4369" max="4369" width="21.42578125" style="17" bestFit="1" customWidth="1"/>
    <col min="4370" max="4370" width="14.7109375" style="17" bestFit="1" customWidth="1"/>
    <col min="4371" max="4371" width="21.42578125" style="17" bestFit="1" customWidth="1"/>
    <col min="4372" max="4372" width="16.5703125" style="17" bestFit="1" customWidth="1"/>
    <col min="4373" max="4373" width="14.140625" style="17" bestFit="1" customWidth="1"/>
    <col min="4374" max="4374" width="16.5703125" style="17" bestFit="1" customWidth="1"/>
    <col min="4375" max="4375" width="14.140625" style="17" bestFit="1" customWidth="1"/>
    <col min="4376" max="4376" width="14.42578125" style="17" bestFit="1" customWidth="1"/>
    <col min="4377" max="4377" width="14.5703125" style="17" customWidth="1"/>
    <col min="4378" max="4378" width="13.85546875" style="17" bestFit="1" customWidth="1"/>
    <col min="4379" max="4379" width="14.5703125" style="17" customWidth="1"/>
    <col min="4380" max="4616" width="9" style="17"/>
    <col min="4617" max="4617" width="14.140625" style="17" customWidth="1"/>
    <col min="4618" max="4618" width="14.7109375" style="17" bestFit="1" customWidth="1"/>
    <col min="4619" max="4619" width="21.42578125" style="17" bestFit="1" customWidth="1"/>
    <col min="4620" max="4620" width="14.7109375" style="17" bestFit="1" customWidth="1"/>
    <col min="4621" max="4621" width="21.42578125" style="17" bestFit="1" customWidth="1"/>
    <col min="4622" max="4622" width="14.7109375" style="17" bestFit="1" customWidth="1"/>
    <col min="4623" max="4623" width="21.42578125" style="17" bestFit="1" customWidth="1"/>
    <col min="4624" max="4624" width="14.7109375" style="17" bestFit="1" customWidth="1"/>
    <col min="4625" max="4625" width="21.42578125" style="17" bestFit="1" customWidth="1"/>
    <col min="4626" max="4626" width="14.7109375" style="17" bestFit="1" customWidth="1"/>
    <col min="4627" max="4627" width="21.42578125" style="17" bestFit="1" customWidth="1"/>
    <col min="4628" max="4628" width="16.5703125" style="17" bestFit="1" customWidth="1"/>
    <col min="4629" max="4629" width="14.140625" style="17" bestFit="1" customWidth="1"/>
    <col min="4630" max="4630" width="16.5703125" style="17" bestFit="1" customWidth="1"/>
    <col min="4631" max="4631" width="14.140625" style="17" bestFit="1" customWidth="1"/>
    <col min="4632" max="4632" width="14.42578125" style="17" bestFit="1" customWidth="1"/>
    <col min="4633" max="4633" width="14.5703125" style="17" customWidth="1"/>
    <col min="4634" max="4634" width="13.85546875" style="17" bestFit="1" customWidth="1"/>
    <col min="4635" max="4635" width="14.5703125" style="17" customWidth="1"/>
    <col min="4636" max="4872" width="9" style="17"/>
    <col min="4873" max="4873" width="14.140625" style="17" customWidth="1"/>
    <col min="4874" max="4874" width="14.7109375" style="17" bestFit="1" customWidth="1"/>
    <col min="4875" max="4875" width="21.42578125" style="17" bestFit="1" customWidth="1"/>
    <col min="4876" max="4876" width="14.7109375" style="17" bestFit="1" customWidth="1"/>
    <col min="4877" max="4877" width="21.42578125" style="17" bestFit="1" customWidth="1"/>
    <col min="4878" max="4878" width="14.7109375" style="17" bestFit="1" customWidth="1"/>
    <col min="4879" max="4879" width="21.42578125" style="17" bestFit="1" customWidth="1"/>
    <col min="4880" max="4880" width="14.7109375" style="17" bestFit="1" customWidth="1"/>
    <col min="4881" max="4881" width="21.42578125" style="17" bestFit="1" customWidth="1"/>
    <col min="4882" max="4882" width="14.7109375" style="17" bestFit="1" customWidth="1"/>
    <col min="4883" max="4883" width="21.42578125" style="17" bestFit="1" customWidth="1"/>
    <col min="4884" max="4884" width="16.5703125" style="17" bestFit="1" customWidth="1"/>
    <col min="4885" max="4885" width="14.140625" style="17" bestFit="1" customWidth="1"/>
    <col min="4886" max="4886" width="16.5703125" style="17" bestFit="1" customWidth="1"/>
    <col min="4887" max="4887" width="14.140625" style="17" bestFit="1" customWidth="1"/>
    <col min="4888" max="4888" width="14.42578125" style="17" bestFit="1" customWidth="1"/>
    <col min="4889" max="4889" width="14.5703125" style="17" customWidth="1"/>
    <col min="4890" max="4890" width="13.85546875" style="17" bestFit="1" customWidth="1"/>
    <col min="4891" max="4891" width="14.5703125" style="17" customWidth="1"/>
    <col min="4892" max="5128" width="9" style="17"/>
    <col min="5129" max="5129" width="14.140625" style="17" customWidth="1"/>
    <col min="5130" max="5130" width="14.7109375" style="17" bestFit="1" customWidth="1"/>
    <col min="5131" max="5131" width="21.42578125" style="17" bestFit="1" customWidth="1"/>
    <col min="5132" max="5132" width="14.7109375" style="17" bestFit="1" customWidth="1"/>
    <col min="5133" max="5133" width="21.42578125" style="17" bestFit="1" customWidth="1"/>
    <col min="5134" max="5134" width="14.7109375" style="17" bestFit="1" customWidth="1"/>
    <col min="5135" max="5135" width="21.42578125" style="17" bestFit="1" customWidth="1"/>
    <col min="5136" max="5136" width="14.7109375" style="17" bestFit="1" customWidth="1"/>
    <col min="5137" max="5137" width="21.42578125" style="17" bestFit="1" customWidth="1"/>
    <col min="5138" max="5138" width="14.7109375" style="17" bestFit="1" customWidth="1"/>
    <col min="5139" max="5139" width="21.42578125" style="17" bestFit="1" customWidth="1"/>
    <col min="5140" max="5140" width="16.5703125" style="17" bestFit="1" customWidth="1"/>
    <col min="5141" max="5141" width="14.140625" style="17" bestFit="1" customWidth="1"/>
    <col min="5142" max="5142" width="16.5703125" style="17" bestFit="1" customWidth="1"/>
    <col min="5143" max="5143" width="14.140625" style="17" bestFit="1" customWidth="1"/>
    <col min="5144" max="5144" width="14.42578125" style="17" bestFit="1" customWidth="1"/>
    <col min="5145" max="5145" width="14.5703125" style="17" customWidth="1"/>
    <col min="5146" max="5146" width="13.85546875" style="17" bestFit="1" customWidth="1"/>
    <col min="5147" max="5147" width="14.5703125" style="17" customWidth="1"/>
    <col min="5148" max="5384" width="9" style="17"/>
    <col min="5385" max="5385" width="14.140625" style="17" customWidth="1"/>
    <col min="5386" max="5386" width="14.7109375" style="17" bestFit="1" customWidth="1"/>
    <col min="5387" max="5387" width="21.42578125" style="17" bestFit="1" customWidth="1"/>
    <col min="5388" max="5388" width="14.7109375" style="17" bestFit="1" customWidth="1"/>
    <col min="5389" max="5389" width="21.42578125" style="17" bestFit="1" customWidth="1"/>
    <col min="5390" max="5390" width="14.7109375" style="17" bestFit="1" customWidth="1"/>
    <col min="5391" max="5391" width="21.42578125" style="17" bestFit="1" customWidth="1"/>
    <col min="5392" max="5392" width="14.7109375" style="17" bestFit="1" customWidth="1"/>
    <col min="5393" max="5393" width="21.42578125" style="17" bestFit="1" customWidth="1"/>
    <col min="5394" max="5394" width="14.7109375" style="17" bestFit="1" customWidth="1"/>
    <col min="5395" max="5395" width="21.42578125" style="17" bestFit="1" customWidth="1"/>
    <col min="5396" max="5396" width="16.5703125" style="17" bestFit="1" customWidth="1"/>
    <col min="5397" max="5397" width="14.140625" style="17" bestFit="1" customWidth="1"/>
    <col min="5398" max="5398" width="16.5703125" style="17" bestFit="1" customWidth="1"/>
    <col min="5399" max="5399" width="14.140625" style="17" bestFit="1" customWidth="1"/>
    <col min="5400" max="5400" width="14.42578125" style="17" bestFit="1" customWidth="1"/>
    <col min="5401" max="5401" width="14.5703125" style="17" customWidth="1"/>
    <col min="5402" max="5402" width="13.85546875" style="17" bestFit="1" customWidth="1"/>
    <col min="5403" max="5403" width="14.5703125" style="17" customWidth="1"/>
    <col min="5404" max="5640" width="9" style="17"/>
    <col min="5641" max="5641" width="14.140625" style="17" customWidth="1"/>
    <col min="5642" max="5642" width="14.7109375" style="17" bestFit="1" customWidth="1"/>
    <col min="5643" max="5643" width="21.42578125" style="17" bestFit="1" customWidth="1"/>
    <col min="5644" max="5644" width="14.7109375" style="17" bestFit="1" customWidth="1"/>
    <col min="5645" max="5645" width="21.42578125" style="17" bestFit="1" customWidth="1"/>
    <col min="5646" max="5646" width="14.7109375" style="17" bestFit="1" customWidth="1"/>
    <col min="5647" max="5647" width="21.42578125" style="17" bestFit="1" customWidth="1"/>
    <col min="5648" max="5648" width="14.7109375" style="17" bestFit="1" customWidth="1"/>
    <col min="5649" max="5649" width="21.42578125" style="17" bestFit="1" customWidth="1"/>
    <col min="5650" max="5650" width="14.7109375" style="17" bestFit="1" customWidth="1"/>
    <col min="5651" max="5651" width="21.42578125" style="17" bestFit="1" customWidth="1"/>
    <col min="5652" max="5652" width="16.5703125" style="17" bestFit="1" customWidth="1"/>
    <col min="5653" max="5653" width="14.140625" style="17" bestFit="1" customWidth="1"/>
    <col min="5654" max="5654" width="16.5703125" style="17" bestFit="1" customWidth="1"/>
    <col min="5655" max="5655" width="14.140625" style="17" bestFit="1" customWidth="1"/>
    <col min="5656" max="5656" width="14.42578125" style="17" bestFit="1" customWidth="1"/>
    <col min="5657" max="5657" width="14.5703125" style="17" customWidth="1"/>
    <col min="5658" max="5658" width="13.85546875" style="17" bestFit="1" customWidth="1"/>
    <col min="5659" max="5659" width="14.5703125" style="17" customWidth="1"/>
    <col min="5660" max="5896" width="9" style="17"/>
    <col min="5897" max="5897" width="14.140625" style="17" customWidth="1"/>
    <col min="5898" max="5898" width="14.7109375" style="17" bestFit="1" customWidth="1"/>
    <col min="5899" max="5899" width="21.42578125" style="17" bestFit="1" customWidth="1"/>
    <col min="5900" max="5900" width="14.7109375" style="17" bestFit="1" customWidth="1"/>
    <col min="5901" max="5901" width="21.42578125" style="17" bestFit="1" customWidth="1"/>
    <col min="5902" max="5902" width="14.7109375" style="17" bestFit="1" customWidth="1"/>
    <col min="5903" max="5903" width="21.42578125" style="17" bestFit="1" customWidth="1"/>
    <col min="5904" max="5904" width="14.7109375" style="17" bestFit="1" customWidth="1"/>
    <col min="5905" max="5905" width="21.42578125" style="17" bestFit="1" customWidth="1"/>
    <col min="5906" max="5906" width="14.7109375" style="17" bestFit="1" customWidth="1"/>
    <col min="5907" max="5907" width="21.42578125" style="17" bestFit="1" customWidth="1"/>
    <col min="5908" max="5908" width="16.5703125" style="17" bestFit="1" customWidth="1"/>
    <col min="5909" max="5909" width="14.140625" style="17" bestFit="1" customWidth="1"/>
    <col min="5910" max="5910" width="16.5703125" style="17" bestFit="1" customWidth="1"/>
    <col min="5911" max="5911" width="14.140625" style="17" bestFit="1" customWidth="1"/>
    <col min="5912" max="5912" width="14.42578125" style="17" bestFit="1" customWidth="1"/>
    <col min="5913" max="5913" width="14.5703125" style="17" customWidth="1"/>
    <col min="5914" max="5914" width="13.85546875" style="17" bestFit="1" customWidth="1"/>
    <col min="5915" max="5915" width="14.5703125" style="17" customWidth="1"/>
    <col min="5916" max="6152" width="9" style="17"/>
    <col min="6153" max="6153" width="14.140625" style="17" customWidth="1"/>
    <col min="6154" max="6154" width="14.7109375" style="17" bestFit="1" customWidth="1"/>
    <col min="6155" max="6155" width="21.42578125" style="17" bestFit="1" customWidth="1"/>
    <col min="6156" max="6156" width="14.7109375" style="17" bestFit="1" customWidth="1"/>
    <col min="6157" max="6157" width="21.42578125" style="17" bestFit="1" customWidth="1"/>
    <col min="6158" max="6158" width="14.7109375" style="17" bestFit="1" customWidth="1"/>
    <col min="6159" max="6159" width="21.42578125" style="17" bestFit="1" customWidth="1"/>
    <col min="6160" max="6160" width="14.7109375" style="17" bestFit="1" customWidth="1"/>
    <col min="6161" max="6161" width="21.42578125" style="17" bestFit="1" customWidth="1"/>
    <col min="6162" max="6162" width="14.7109375" style="17" bestFit="1" customWidth="1"/>
    <col min="6163" max="6163" width="21.42578125" style="17" bestFit="1" customWidth="1"/>
    <col min="6164" max="6164" width="16.5703125" style="17" bestFit="1" customWidth="1"/>
    <col min="6165" max="6165" width="14.140625" style="17" bestFit="1" customWidth="1"/>
    <col min="6166" max="6166" width="16.5703125" style="17" bestFit="1" customWidth="1"/>
    <col min="6167" max="6167" width="14.140625" style="17" bestFit="1" customWidth="1"/>
    <col min="6168" max="6168" width="14.42578125" style="17" bestFit="1" customWidth="1"/>
    <col min="6169" max="6169" width="14.5703125" style="17" customWidth="1"/>
    <col min="6170" max="6170" width="13.85546875" style="17" bestFit="1" customWidth="1"/>
    <col min="6171" max="6171" width="14.5703125" style="17" customWidth="1"/>
    <col min="6172" max="6408" width="9" style="17"/>
    <col min="6409" max="6409" width="14.140625" style="17" customWidth="1"/>
    <col min="6410" max="6410" width="14.7109375" style="17" bestFit="1" customWidth="1"/>
    <col min="6411" max="6411" width="21.42578125" style="17" bestFit="1" customWidth="1"/>
    <col min="6412" max="6412" width="14.7109375" style="17" bestFit="1" customWidth="1"/>
    <col min="6413" max="6413" width="21.42578125" style="17" bestFit="1" customWidth="1"/>
    <col min="6414" max="6414" width="14.7109375" style="17" bestFit="1" customWidth="1"/>
    <col min="6415" max="6415" width="21.42578125" style="17" bestFit="1" customWidth="1"/>
    <col min="6416" max="6416" width="14.7109375" style="17" bestFit="1" customWidth="1"/>
    <col min="6417" max="6417" width="21.42578125" style="17" bestFit="1" customWidth="1"/>
    <col min="6418" max="6418" width="14.7109375" style="17" bestFit="1" customWidth="1"/>
    <col min="6419" max="6419" width="21.42578125" style="17" bestFit="1" customWidth="1"/>
    <col min="6420" max="6420" width="16.5703125" style="17" bestFit="1" customWidth="1"/>
    <col min="6421" max="6421" width="14.140625" style="17" bestFit="1" customWidth="1"/>
    <col min="6422" max="6422" width="16.5703125" style="17" bestFit="1" customWidth="1"/>
    <col min="6423" max="6423" width="14.140625" style="17" bestFit="1" customWidth="1"/>
    <col min="6424" max="6424" width="14.42578125" style="17" bestFit="1" customWidth="1"/>
    <col min="6425" max="6425" width="14.5703125" style="17" customWidth="1"/>
    <col min="6426" max="6426" width="13.85546875" style="17" bestFit="1" customWidth="1"/>
    <col min="6427" max="6427" width="14.5703125" style="17" customWidth="1"/>
    <col min="6428" max="6664" width="9" style="17"/>
    <col min="6665" max="6665" width="14.140625" style="17" customWidth="1"/>
    <col min="6666" max="6666" width="14.7109375" style="17" bestFit="1" customWidth="1"/>
    <col min="6667" max="6667" width="21.42578125" style="17" bestFit="1" customWidth="1"/>
    <col min="6668" max="6668" width="14.7109375" style="17" bestFit="1" customWidth="1"/>
    <col min="6669" max="6669" width="21.42578125" style="17" bestFit="1" customWidth="1"/>
    <col min="6670" max="6670" width="14.7109375" style="17" bestFit="1" customWidth="1"/>
    <col min="6671" max="6671" width="21.42578125" style="17" bestFit="1" customWidth="1"/>
    <col min="6672" max="6672" width="14.7109375" style="17" bestFit="1" customWidth="1"/>
    <col min="6673" max="6673" width="21.42578125" style="17" bestFit="1" customWidth="1"/>
    <col min="6674" max="6674" width="14.7109375" style="17" bestFit="1" customWidth="1"/>
    <col min="6675" max="6675" width="21.42578125" style="17" bestFit="1" customWidth="1"/>
    <col min="6676" max="6676" width="16.5703125" style="17" bestFit="1" customWidth="1"/>
    <col min="6677" max="6677" width="14.140625" style="17" bestFit="1" customWidth="1"/>
    <col min="6678" max="6678" width="16.5703125" style="17" bestFit="1" customWidth="1"/>
    <col min="6679" max="6679" width="14.140625" style="17" bestFit="1" customWidth="1"/>
    <col min="6680" max="6680" width="14.42578125" style="17" bestFit="1" customWidth="1"/>
    <col min="6681" max="6681" width="14.5703125" style="17" customWidth="1"/>
    <col min="6682" max="6682" width="13.85546875" style="17" bestFit="1" customWidth="1"/>
    <col min="6683" max="6683" width="14.5703125" style="17" customWidth="1"/>
    <col min="6684" max="6920" width="9" style="17"/>
    <col min="6921" max="6921" width="14.140625" style="17" customWidth="1"/>
    <col min="6922" max="6922" width="14.7109375" style="17" bestFit="1" customWidth="1"/>
    <col min="6923" max="6923" width="21.42578125" style="17" bestFit="1" customWidth="1"/>
    <col min="6924" max="6924" width="14.7109375" style="17" bestFit="1" customWidth="1"/>
    <col min="6925" max="6925" width="21.42578125" style="17" bestFit="1" customWidth="1"/>
    <col min="6926" max="6926" width="14.7109375" style="17" bestFit="1" customWidth="1"/>
    <col min="6927" max="6927" width="21.42578125" style="17" bestFit="1" customWidth="1"/>
    <col min="6928" max="6928" width="14.7109375" style="17" bestFit="1" customWidth="1"/>
    <col min="6929" max="6929" width="21.42578125" style="17" bestFit="1" customWidth="1"/>
    <col min="6930" max="6930" width="14.7109375" style="17" bestFit="1" customWidth="1"/>
    <col min="6931" max="6931" width="21.42578125" style="17" bestFit="1" customWidth="1"/>
    <col min="6932" max="6932" width="16.5703125" style="17" bestFit="1" customWidth="1"/>
    <col min="6933" max="6933" width="14.140625" style="17" bestFit="1" customWidth="1"/>
    <col min="6934" max="6934" width="16.5703125" style="17" bestFit="1" customWidth="1"/>
    <col min="6935" max="6935" width="14.140625" style="17" bestFit="1" customWidth="1"/>
    <col min="6936" max="6936" width="14.42578125" style="17" bestFit="1" customWidth="1"/>
    <col min="6937" max="6937" width="14.5703125" style="17" customWidth="1"/>
    <col min="6938" max="6938" width="13.85546875" style="17" bestFit="1" customWidth="1"/>
    <col min="6939" max="6939" width="14.5703125" style="17" customWidth="1"/>
    <col min="6940" max="7176" width="9" style="17"/>
    <col min="7177" max="7177" width="14.140625" style="17" customWidth="1"/>
    <col min="7178" max="7178" width="14.7109375" style="17" bestFit="1" customWidth="1"/>
    <col min="7179" max="7179" width="21.42578125" style="17" bestFit="1" customWidth="1"/>
    <col min="7180" max="7180" width="14.7109375" style="17" bestFit="1" customWidth="1"/>
    <col min="7181" max="7181" width="21.42578125" style="17" bestFit="1" customWidth="1"/>
    <col min="7182" max="7182" width="14.7109375" style="17" bestFit="1" customWidth="1"/>
    <col min="7183" max="7183" width="21.42578125" style="17" bestFit="1" customWidth="1"/>
    <col min="7184" max="7184" width="14.7109375" style="17" bestFit="1" customWidth="1"/>
    <col min="7185" max="7185" width="21.42578125" style="17" bestFit="1" customWidth="1"/>
    <col min="7186" max="7186" width="14.7109375" style="17" bestFit="1" customWidth="1"/>
    <col min="7187" max="7187" width="21.42578125" style="17" bestFit="1" customWidth="1"/>
    <col min="7188" max="7188" width="16.5703125" style="17" bestFit="1" customWidth="1"/>
    <col min="7189" max="7189" width="14.140625" style="17" bestFit="1" customWidth="1"/>
    <col min="7190" max="7190" width="16.5703125" style="17" bestFit="1" customWidth="1"/>
    <col min="7191" max="7191" width="14.140625" style="17" bestFit="1" customWidth="1"/>
    <col min="7192" max="7192" width="14.42578125" style="17" bestFit="1" customWidth="1"/>
    <col min="7193" max="7193" width="14.5703125" style="17" customWidth="1"/>
    <col min="7194" max="7194" width="13.85546875" style="17" bestFit="1" customWidth="1"/>
    <col min="7195" max="7195" width="14.5703125" style="17" customWidth="1"/>
    <col min="7196" max="7432" width="9" style="17"/>
    <col min="7433" max="7433" width="14.140625" style="17" customWidth="1"/>
    <col min="7434" max="7434" width="14.7109375" style="17" bestFit="1" customWidth="1"/>
    <col min="7435" max="7435" width="21.42578125" style="17" bestFit="1" customWidth="1"/>
    <col min="7436" max="7436" width="14.7109375" style="17" bestFit="1" customWidth="1"/>
    <col min="7437" max="7437" width="21.42578125" style="17" bestFit="1" customWidth="1"/>
    <col min="7438" max="7438" width="14.7109375" style="17" bestFit="1" customWidth="1"/>
    <col min="7439" max="7439" width="21.42578125" style="17" bestFit="1" customWidth="1"/>
    <col min="7440" max="7440" width="14.7109375" style="17" bestFit="1" customWidth="1"/>
    <col min="7441" max="7441" width="21.42578125" style="17" bestFit="1" customWidth="1"/>
    <col min="7442" max="7442" width="14.7109375" style="17" bestFit="1" customWidth="1"/>
    <col min="7443" max="7443" width="21.42578125" style="17" bestFit="1" customWidth="1"/>
    <col min="7444" max="7444" width="16.5703125" style="17" bestFit="1" customWidth="1"/>
    <col min="7445" max="7445" width="14.140625" style="17" bestFit="1" customWidth="1"/>
    <col min="7446" max="7446" width="16.5703125" style="17" bestFit="1" customWidth="1"/>
    <col min="7447" max="7447" width="14.140625" style="17" bestFit="1" customWidth="1"/>
    <col min="7448" max="7448" width="14.42578125" style="17" bestFit="1" customWidth="1"/>
    <col min="7449" max="7449" width="14.5703125" style="17" customWidth="1"/>
    <col min="7450" max="7450" width="13.85546875" style="17" bestFit="1" customWidth="1"/>
    <col min="7451" max="7451" width="14.5703125" style="17" customWidth="1"/>
    <col min="7452" max="7688" width="9" style="17"/>
    <col min="7689" max="7689" width="14.140625" style="17" customWidth="1"/>
    <col min="7690" max="7690" width="14.7109375" style="17" bestFit="1" customWidth="1"/>
    <col min="7691" max="7691" width="21.42578125" style="17" bestFit="1" customWidth="1"/>
    <col min="7692" max="7692" width="14.7109375" style="17" bestFit="1" customWidth="1"/>
    <col min="7693" max="7693" width="21.42578125" style="17" bestFit="1" customWidth="1"/>
    <col min="7694" max="7694" width="14.7109375" style="17" bestFit="1" customWidth="1"/>
    <col min="7695" max="7695" width="21.42578125" style="17" bestFit="1" customWidth="1"/>
    <col min="7696" max="7696" width="14.7109375" style="17" bestFit="1" customWidth="1"/>
    <col min="7697" max="7697" width="21.42578125" style="17" bestFit="1" customWidth="1"/>
    <col min="7698" max="7698" width="14.7109375" style="17" bestFit="1" customWidth="1"/>
    <col min="7699" max="7699" width="21.42578125" style="17" bestFit="1" customWidth="1"/>
    <col min="7700" max="7700" width="16.5703125" style="17" bestFit="1" customWidth="1"/>
    <col min="7701" max="7701" width="14.140625" style="17" bestFit="1" customWidth="1"/>
    <col min="7702" max="7702" width="16.5703125" style="17" bestFit="1" customWidth="1"/>
    <col min="7703" max="7703" width="14.140625" style="17" bestFit="1" customWidth="1"/>
    <col min="7704" max="7704" width="14.42578125" style="17" bestFit="1" customWidth="1"/>
    <col min="7705" max="7705" width="14.5703125" style="17" customWidth="1"/>
    <col min="7706" max="7706" width="13.85546875" style="17" bestFit="1" customWidth="1"/>
    <col min="7707" max="7707" width="14.5703125" style="17" customWidth="1"/>
    <col min="7708" max="7944" width="9" style="17"/>
    <col min="7945" max="7945" width="14.140625" style="17" customWidth="1"/>
    <col min="7946" max="7946" width="14.7109375" style="17" bestFit="1" customWidth="1"/>
    <col min="7947" max="7947" width="21.42578125" style="17" bestFit="1" customWidth="1"/>
    <col min="7948" max="7948" width="14.7109375" style="17" bestFit="1" customWidth="1"/>
    <col min="7949" max="7949" width="21.42578125" style="17" bestFit="1" customWidth="1"/>
    <col min="7950" max="7950" width="14.7109375" style="17" bestFit="1" customWidth="1"/>
    <col min="7951" max="7951" width="21.42578125" style="17" bestFit="1" customWidth="1"/>
    <col min="7952" max="7952" width="14.7109375" style="17" bestFit="1" customWidth="1"/>
    <col min="7953" max="7953" width="21.42578125" style="17" bestFit="1" customWidth="1"/>
    <col min="7954" max="7954" width="14.7109375" style="17" bestFit="1" customWidth="1"/>
    <col min="7955" max="7955" width="21.42578125" style="17" bestFit="1" customWidth="1"/>
    <col min="7956" max="7956" width="16.5703125" style="17" bestFit="1" customWidth="1"/>
    <col min="7957" max="7957" width="14.140625" style="17" bestFit="1" customWidth="1"/>
    <col min="7958" max="7958" width="16.5703125" style="17" bestFit="1" customWidth="1"/>
    <col min="7959" max="7959" width="14.140625" style="17" bestFit="1" customWidth="1"/>
    <col min="7960" max="7960" width="14.42578125" style="17" bestFit="1" customWidth="1"/>
    <col min="7961" max="7961" width="14.5703125" style="17" customWidth="1"/>
    <col min="7962" max="7962" width="13.85546875" style="17" bestFit="1" customWidth="1"/>
    <col min="7963" max="7963" width="14.5703125" style="17" customWidth="1"/>
    <col min="7964" max="8200" width="9" style="17"/>
    <col min="8201" max="8201" width="14.140625" style="17" customWidth="1"/>
    <col min="8202" max="8202" width="14.7109375" style="17" bestFit="1" customWidth="1"/>
    <col min="8203" max="8203" width="21.42578125" style="17" bestFit="1" customWidth="1"/>
    <col min="8204" max="8204" width="14.7109375" style="17" bestFit="1" customWidth="1"/>
    <col min="8205" max="8205" width="21.42578125" style="17" bestFit="1" customWidth="1"/>
    <col min="8206" max="8206" width="14.7109375" style="17" bestFit="1" customWidth="1"/>
    <col min="8207" max="8207" width="21.42578125" style="17" bestFit="1" customWidth="1"/>
    <col min="8208" max="8208" width="14.7109375" style="17" bestFit="1" customWidth="1"/>
    <col min="8209" max="8209" width="21.42578125" style="17" bestFit="1" customWidth="1"/>
    <col min="8210" max="8210" width="14.7109375" style="17" bestFit="1" customWidth="1"/>
    <col min="8211" max="8211" width="21.42578125" style="17" bestFit="1" customWidth="1"/>
    <col min="8212" max="8212" width="16.5703125" style="17" bestFit="1" customWidth="1"/>
    <col min="8213" max="8213" width="14.140625" style="17" bestFit="1" customWidth="1"/>
    <col min="8214" max="8214" width="16.5703125" style="17" bestFit="1" customWidth="1"/>
    <col min="8215" max="8215" width="14.140625" style="17" bestFit="1" customWidth="1"/>
    <col min="8216" max="8216" width="14.42578125" style="17" bestFit="1" customWidth="1"/>
    <col min="8217" max="8217" width="14.5703125" style="17" customWidth="1"/>
    <col min="8218" max="8218" width="13.85546875" style="17" bestFit="1" customWidth="1"/>
    <col min="8219" max="8219" width="14.5703125" style="17" customWidth="1"/>
    <col min="8220" max="8456" width="9" style="17"/>
    <col min="8457" max="8457" width="14.140625" style="17" customWidth="1"/>
    <col min="8458" max="8458" width="14.7109375" style="17" bestFit="1" customWidth="1"/>
    <col min="8459" max="8459" width="21.42578125" style="17" bestFit="1" customWidth="1"/>
    <col min="8460" max="8460" width="14.7109375" style="17" bestFit="1" customWidth="1"/>
    <col min="8461" max="8461" width="21.42578125" style="17" bestFit="1" customWidth="1"/>
    <col min="8462" max="8462" width="14.7109375" style="17" bestFit="1" customWidth="1"/>
    <col min="8463" max="8463" width="21.42578125" style="17" bestFit="1" customWidth="1"/>
    <col min="8464" max="8464" width="14.7109375" style="17" bestFit="1" customWidth="1"/>
    <col min="8465" max="8465" width="21.42578125" style="17" bestFit="1" customWidth="1"/>
    <col min="8466" max="8466" width="14.7109375" style="17" bestFit="1" customWidth="1"/>
    <col min="8467" max="8467" width="21.42578125" style="17" bestFit="1" customWidth="1"/>
    <col min="8468" max="8468" width="16.5703125" style="17" bestFit="1" customWidth="1"/>
    <col min="8469" max="8469" width="14.140625" style="17" bestFit="1" customWidth="1"/>
    <col min="8470" max="8470" width="16.5703125" style="17" bestFit="1" customWidth="1"/>
    <col min="8471" max="8471" width="14.140625" style="17" bestFit="1" customWidth="1"/>
    <col min="8472" max="8472" width="14.42578125" style="17" bestFit="1" customWidth="1"/>
    <col min="8473" max="8473" width="14.5703125" style="17" customWidth="1"/>
    <col min="8474" max="8474" width="13.85546875" style="17" bestFit="1" customWidth="1"/>
    <col min="8475" max="8475" width="14.5703125" style="17" customWidth="1"/>
    <col min="8476" max="8712" width="9" style="17"/>
    <col min="8713" max="8713" width="14.140625" style="17" customWidth="1"/>
    <col min="8714" max="8714" width="14.7109375" style="17" bestFit="1" customWidth="1"/>
    <col min="8715" max="8715" width="21.42578125" style="17" bestFit="1" customWidth="1"/>
    <col min="8716" max="8716" width="14.7109375" style="17" bestFit="1" customWidth="1"/>
    <col min="8717" max="8717" width="21.42578125" style="17" bestFit="1" customWidth="1"/>
    <col min="8718" max="8718" width="14.7109375" style="17" bestFit="1" customWidth="1"/>
    <col min="8719" max="8719" width="21.42578125" style="17" bestFit="1" customWidth="1"/>
    <col min="8720" max="8720" width="14.7109375" style="17" bestFit="1" customWidth="1"/>
    <col min="8721" max="8721" width="21.42578125" style="17" bestFit="1" customWidth="1"/>
    <col min="8722" max="8722" width="14.7109375" style="17" bestFit="1" customWidth="1"/>
    <col min="8723" max="8723" width="21.42578125" style="17" bestFit="1" customWidth="1"/>
    <col min="8724" max="8724" width="16.5703125" style="17" bestFit="1" customWidth="1"/>
    <col min="8725" max="8725" width="14.140625" style="17" bestFit="1" customWidth="1"/>
    <col min="8726" max="8726" width="16.5703125" style="17" bestFit="1" customWidth="1"/>
    <col min="8727" max="8727" width="14.140625" style="17" bestFit="1" customWidth="1"/>
    <col min="8728" max="8728" width="14.42578125" style="17" bestFit="1" customWidth="1"/>
    <col min="8729" max="8729" width="14.5703125" style="17" customWidth="1"/>
    <col min="8730" max="8730" width="13.85546875" style="17" bestFit="1" customWidth="1"/>
    <col min="8731" max="8731" width="14.5703125" style="17" customWidth="1"/>
    <col min="8732" max="8968" width="9" style="17"/>
    <col min="8969" max="8969" width="14.140625" style="17" customWidth="1"/>
    <col min="8970" max="8970" width="14.7109375" style="17" bestFit="1" customWidth="1"/>
    <col min="8971" max="8971" width="21.42578125" style="17" bestFit="1" customWidth="1"/>
    <col min="8972" max="8972" width="14.7109375" style="17" bestFit="1" customWidth="1"/>
    <col min="8973" max="8973" width="21.42578125" style="17" bestFit="1" customWidth="1"/>
    <col min="8974" max="8974" width="14.7109375" style="17" bestFit="1" customWidth="1"/>
    <col min="8975" max="8975" width="21.42578125" style="17" bestFit="1" customWidth="1"/>
    <col min="8976" max="8976" width="14.7109375" style="17" bestFit="1" customWidth="1"/>
    <col min="8977" max="8977" width="21.42578125" style="17" bestFit="1" customWidth="1"/>
    <col min="8978" max="8978" width="14.7109375" style="17" bestFit="1" customWidth="1"/>
    <col min="8979" max="8979" width="21.42578125" style="17" bestFit="1" customWidth="1"/>
    <col min="8980" max="8980" width="16.5703125" style="17" bestFit="1" customWidth="1"/>
    <col min="8981" max="8981" width="14.140625" style="17" bestFit="1" customWidth="1"/>
    <col min="8982" max="8982" width="16.5703125" style="17" bestFit="1" customWidth="1"/>
    <col min="8983" max="8983" width="14.140625" style="17" bestFit="1" customWidth="1"/>
    <col min="8984" max="8984" width="14.42578125" style="17" bestFit="1" customWidth="1"/>
    <col min="8985" max="8985" width="14.5703125" style="17" customWidth="1"/>
    <col min="8986" max="8986" width="13.85546875" style="17" bestFit="1" customWidth="1"/>
    <col min="8987" max="8987" width="14.5703125" style="17" customWidth="1"/>
    <col min="8988" max="9224" width="9" style="17"/>
    <col min="9225" max="9225" width="14.140625" style="17" customWidth="1"/>
    <col min="9226" max="9226" width="14.7109375" style="17" bestFit="1" customWidth="1"/>
    <col min="9227" max="9227" width="21.42578125" style="17" bestFit="1" customWidth="1"/>
    <col min="9228" max="9228" width="14.7109375" style="17" bestFit="1" customWidth="1"/>
    <col min="9229" max="9229" width="21.42578125" style="17" bestFit="1" customWidth="1"/>
    <col min="9230" max="9230" width="14.7109375" style="17" bestFit="1" customWidth="1"/>
    <col min="9231" max="9231" width="21.42578125" style="17" bestFit="1" customWidth="1"/>
    <col min="9232" max="9232" width="14.7109375" style="17" bestFit="1" customWidth="1"/>
    <col min="9233" max="9233" width="21.42578125" style="17" bestFit="1" customWidth="1"/>
    <col min="9234" max="9234" width="14.7109375" style="17" bestFit="1" customWidth="1"/>
    <col min="9235" max="9235" width="21.42578125" style="17" bestFit="1" customWidth="1"/>
    <col min="9236" max="9236" width="16.5703125" style="17" bestFit="1" customWidth="1"/>
    <col min="9237" max="9237" width="14.140625" style="17" bestFit="1" customWidth="1"/>
    <col min="9238" max="9238" width="16.5703125" style="17" bestFit="1" customWidth="1"/>
    <col min="9239" max="9239" width="14.140625" style="17" bestFit="1" customWidth="1"/>
    <col min="9240" max="9240" width="14.42578125" style="17" bestFit="1" customWidth="1"/>
    <col min="9241" max="9241" width="14.5703125" style="17" customWidth="1"/>
    <col min="9242" max="9242" width="13.85546875" style="17" bestFit="1" customWidth="1"/>
    <col min="9243" max="9243" width="14.5703125" style="17" customWidth="1"/>
    <col min="9244" max="9480" width="9" style="17"/>
    <col min="9481" max="9481" width="14.140625" style="17" customWidth="1"/>
    <col min="9482" max="9482" width="14.7109375" style="17" bestFit="1" customWidth="1"/>
    <col min="9483" max="9483" width="21.42578125" style="17" bestFit="1" customWidth="1"/>
    <col min="9484" max="9484" width="14.7109375" style="17" bestFit="1" customWidth="1"/>
    <col min="9485" max="9485" width="21.42578125" style="17" bestFit="1" customWidth="1"/>
    <col min="9486" max="9486" width="14.7109375" style="17" bestFit="1" customWidth="1"/>
    <col min="9487" max="9487" width="21.42578125" style="17" bestFit="1" customWidth="1"/>
    <col min="9488" max="9488" width="14.7109375" style="17" bestFit="1" customWidth="1"/>
    <col min="9489" max="9489" width="21.42578125" style="17" bestFit="1" customWidth="1"/>
    <col min="9490" max="9490" width="14.7109375" style="17" bestFit="1" customWidth="1"/>
    <col min="9491" max="9491" width="21.42578125" style="17" bestFit="1" customWidth="1"/>
    <col min="9492" max="9492" width="16.5703125" style="17" bestFit="1" customWidth="1"/>
    <col min="9493" max="9493" width="14.140625" style="17" bestFit="1" customWidth="1"/>
    <col min="9494" max="9494" width="16.5703125" style="17" bestFit="1" customWidth="1"/>
    <col min="9495" max="9495" width="14.140625" style="17" bestFit="1" customWidth="1"/>
    <col min="9496" max="9496" width="14.42578125" style="17" bestFit="1" customWidth="1"/>
    <col min="9497" max="9497" width="14.5703125" style="17" customWidth="1"/>
    <col min="9498" max="9498" width="13.85546875" style="17" bestFit="1" customWidth="1"/>
    <col min="9499" max="9499" width="14.5703125" style="17" customWidth="1"/>
    <col min="9500" max="9736" width="9" style="17"/>
    <col min="9737" max="9737" width="14.140625" style="17" customWidth="1"/>
    <col min="9738" max="9738" width="14.7109375" style="17" bestFit="1" customWidth="1"/>
    <col min="9739" max="9739" width="21.42578125" style="17" bestFit="1" customWidth="1"/>
    <col min="9740" max="9740" width="14.7109375" style="17" bestFit="1" customWidth="1"/>
    <col min="9741" max="9741" width="21.42578125" style="17" bestFit="1" customWidth="1"/>
    <col min="9742" max="9742" width="14.7109375" style="17" bestFit="1" customWidth="1"/>
    <col min="9743" max="9743" width="21.42578125" style="17" bestFit="1" customWidth="1"/>
    <col min="9744" max="9744" width="14.7109375" style="17" bestFit="1" customWidth="1"/>
    <col min="9745" max="9745" width="21.42578125" style="17" bestFit="1" customWidth="1"/>
    <col min="9746" max="9746" width="14.7109375" style="17" bestFit="1" customWidth="1"/>
    <col min="9747" max="9747" width="21.42578125" style="17" bestFit="1" customWidth="1"/>
    <col min="9748" max="9748" width="16.5703125" style="17" bestFit="1" customWidth="1"/>
    <col min="9749" max="9749" width="14.140625" style="17" bestFit="1" customWidth="1"/>
    <col min="9750" max="9750" width="16.5703125" style="17" bestFit="1" customWidth="1"/>
    <col min="9751" max="9751" width="14.140625" style="17" bestFit="1" customWidth="1"/>
    <col min="9752" max="9752" width="14.42578125" style="17" bestFit="1" customWidth="1"/>
    <col min="9753" max="9753" width="14.5703125" style="17" customWidth="1"/>
    <col min="9754" max="9754" width="13.85546875" style="17" bestFit="1" customWidth="1"/>
    <col min="9755" max="9755" width="14.5703125" style="17" customWidth="1"/>
    <col min="9756" max="9992" width="9" style="17"/>
    <col min="9993" max="9993" width="14.140625" style="17" customWidth="1"/>
    <col min="9994" max="9994" width="14.7109375" style="17" bestFit="1" customWidth="1"/>
    <col min="9995" max="9995" width="21.42578125" style="17" bestFit="1" customWidth="1"/>
    <col min="9996" max="9996" width="14.7109375" style="17" bestFit="1" customWidth="1"/>
    <col min="9997" max="9997" width="21.42578125" style="17" bestFit="1" customWidth="1"/>
    <col min="9998" max="9998" width="14.7109375" style="17" bestFit="1" customWidth="1"/>
    <col min="9999" max="9999" width="21.42578125" style="17" bestFit="1" customWidth="1"/>
    <col min="10000" max="10000" width="14.7109375" style="17" bestFit="1" customWidth="1"/>
    <col min="10001" max="10001" width="21.42578125" style="17" bestFit="1" customWidth="1"/>
    <col min="10002" max="10002" width="14.7109375" style="17" bestFit="1" customWidth="1"/>
    <col min="10003" max="10003" width="21.42578125" style="17" bestFit="1" customWidth="1"/>
    <col min="10004" max="10004" width="16.5703125" style="17" bestFit="1" customWidth="1"/>
    <col min="10005" max="10005" width="14.140625" style="17" bestFit="1" customWidth="1"/>
    <col min="10006" max="10006" width="16.5703125" style="17" bestFit="1" customWidth="1"/>
    <col min="10007" max="10007" width="14.140625" style="17" bestFit="1" customWidth="1"/>
    <col min="10008" max="10008" width="14.42578125" style="17" bestFit="1" customWidth="1"/>
    <col min="10009" max="10009" width="14.5703125" style="17" customWidth="1"/>
    <col min="10010" max="10010" width="13.85546875" style="17" bestFit="1" customWidth="1"/>
    <col min="10011" max="10011" width="14.5703125" style="17" customWidth="1"/>
    <col min="10012" max="10248" width="9" style="17"/>
    <col min="10249" max="10249" width="14.140625" style="17" customWidth="1"/>
    <col min="10250" max="10250" width="14.7109375" style="17" bestFit="1" customWidth="1"/>
    <col min="10251" max="10251" width="21.42578125" style="17" bestFit="1" customWidth="1"/>
    <col min="10252" max="10252" width="14.7109375" style="17" bestFit="1" customWidth="1"/>
    <col min="10253" max="10253" width="21.42578125" style="17" bestFit="1" customWidth="1"/>
    <col min="10254" max="10254" width="14.7109375" style="17" bestFit="1" customWidth="1"/>
    <col min="10255" max="10255" width="21.42578125" style="17" bestFit="1" customWidth="1"/>
    <col min="10256" max="10256" width="14.7109375" style="17" bestFit="1" customWidth="1"/>
    <col min="10257" max="10257" width="21.42578125" style="17" bestFit="1" customWidth="1"/>
    <col min="10258" max="10258" width="14.7109375" style="17" bestFit="1" customWidth="1"/>
    <col min="10259" max="10259" width="21.42578125" style="17" bestFit="1" customWidth="1"/>
    <col min="10260" max="10260" width="16.5703125" style="17" bestFit="1" customWidth="1"/>
    <col min="10261" max="10261" width="14.140625" style="17" bestFit="1" customWidth="1"/>
    <col min="10262" max="10262" width="16.5703125" style="17" bestFit="1" customWidth="1"/>
    <col min="10263" max="10263" width="14.140625" style="17" bestFit="1" customWidth="1"/>
    <col min="10264" max="10264" width="14.42578125" style="17" bestFit="1" customWidth="1"/>
    <col min="10265" max="10265" width="14.5703125" style="17" customWidth="1"/>
    <col min="10266" max="10266" width="13.85546875" style="17" bestFit="1" customWidth="1"/>
    <col min="10267" max="10267" width="14.5703125" style="17" customWidth="1"/>
    <col min="10268" max="10504" width="9" style="17"/>
    <col min="10505" max="10505" width="14.140625" style="17" customWidth="1"/>
    <col min="10506" max="10506" width="14.7109375" style="17" bestFit="1" customWidth="1"/>
    <col min="10507" max="10507" width="21.42578125" style="17" bestFit="1" customWidth="1"/>
    <col min="10508" max="10508" width="14.7109375" style="17" bestFit="1" customWidth="1"/>
    <col min="10509" max="10509" width="21.42578125" style="17" bestFit="1" customWidth="1"/>
    <col min="10510" max="10510" width="14.7109375" style="17" bestFit="1" customWidth="1"/>
    <col min="10511" max="10511" width="21.42578125" style="17" bestFit="1" customWidth="1"/>
    <col min="10512" max="10512" width="14.7109375" style="17" bestFit="1" customWidth="1"/>
    <col min="10513" max="10513" width="21.42578125" style="17" bestFit="1" customWidth="1"/>
    <col min="10514" max="10514" width="14.7109375" style="17" bestFit="1" customWidth="1"/>
    <col min="10515" max="10515" width="21.42578125" style="17" bestFit="1" customWidth="1"/>
    <col min="10516" max="10516" width="16.5703125" style="17" bestFit="1" customWidth="1"/>
    <col min="10517" max="10517" width="14.140625" style="17" bestFit="1" customWidth="1"/>
    <col min="10518" max="10518" width="16.5703125" style="17" bestFit="1" customWidth="1"/>
    <col min="10519" max="10519" width="14.140625" style="17" bestFit="1" customWidth="1"/>
    <col min="10520" max="10520" width="14.42578125" style="17" bestFit="1" customWidth="1"/>
    <col min="10521" max="10521" width="14.5703125" style="17" customWidth="1"/>
    <col min="10522" max="10522" width="13.85546875" style="17" bestFit="1" customWidth="1"/>
    <col min="10523" max="10523" width="14.5703125" style="17" customWidth="1"/>
    <col min="10524" max="10760" width="9" style="17"/>
    <col min="10761" max="10761" width="14.140625" style="17" customWidth="1"/>
    <col min="10762" max="10762" width="14.7109375" style="17" bestFit="1" customWidth="1"/>
    <col min="10763" max="10763" width="21.42578125" style="17" bestFit="1" customWidth="1"/>
    <col min="10764" max="10764" width="14.7109375" style="17" bestFit="1" customWidth="1"/>
    <col min="10765" max="10765" width="21.42578125" style="17" bestFit="1" customWidth="1"/>
    <col min="10766" max="10766" width="14.7109375" style="17" bestFit="1" customWidth="1"/>
    <col min="10767" max="10767" width="21.42578125" style="17" bestFit="1" customWidth="1"/>
    <col min="10768" max="10768" width="14.7109375" style="17" bestFit="1" customWidth="1"/>
    <col min="10769" max="10769" width="21.42578125" style="17" bestFit="1" customWidth="1"/>
    <col min="10770" max="10770" width="14.7109375" style="17" bestFit="1" customWidth="1"/>
    <col min="10771" max="10771" width="21.42578125" style="17" bestFit="1" customWidth="1"/>
    <col min="10772" max="10772" width="16.5703125" style="17" bestFit="1" customWidth="1"/>
    <col min="10773" max="10773" width="14.140625" style="17" bestFit="1" customWidth="1"/>
    <col min="10774" max="10774" width="16.5703125" style="17" bestFit="1" customWidth="1"/>
    <col min="10775" max="10775" width="14.140625" style="17" bestFit="1" customWidth="1"/>
    <col min="10776" max="10776" width="14.42578125" style="17" bestFit="1" customWidth="1"/>
    <col min="10777" max="10777" width="14.5703125" style="17" customWidth="1"/>
    <col min="10778" max="10778" width="13.85546875" style="17" bestFit="1" customWidth="1"/>
    <col min="10779" max="10779" width="14.5703125" style="17" customWidth="1"/>
    <col min="10780" max="11016" width="9" style="17"/>
    <col min="11017" max="11017" width="14.140625" style="17" customWidth="1"/>
    <col min="11018" max="11018" width="14.7109375" style="17" bestFit="1" customWidth="1"/>
    <col min="11019" max="11019" width="21.42578125" style="17" bestFit="1" customWidth="1"/>
    <col min="11020" max="11020" width="14.7109375" style="17" bestFit="1" customWidth="1"/>
    <col min="11021" max="11021" width="21.42578125" style="17" bestFit="1" customWidth="1"/>
    <col min="11022" max="11022" width="14.7109375" style="17" bestFit="1" customWidth="1"/>
    <col min="11023" max="11023" width="21.42578125" style="17" bestFit="1" customWidth="1"/>
    <col min="11024" max="11024" width="14.7109375" style="17" bestFit="1" customWidth="1"/>
    <col min="11025" max="11025" width="21.42578125" style="17" bestFit="1" customWidth="1"/>
    <col min="11026" max="11026" width="14.7109375" style="17" bestFit="1" customWidth="1"/>
    <col min="11027" max="11027" width="21.42578125" style="17" bestFit="1" customWidth="1"/>
    <col min="11028" max="11028" width="16.5703125" style="17" bestFit="1" customWidth="1"/>
    <col min="11029" max="11029" width="14.140625" style="17" bestFit="1" customWidth="1"/>
    <col min="11030" max="11030" width="16.5703125" style="17" bestFit="1" customWidth="1"/>
    <col min="11031" max="11031" width="14.140625" style="17" bestFit="1" customWidth="1"/>
    <col min="11032" max="11032" width="14.42578125" style="17" bestFit="1" customWidth="1"/>
    <col min="11033" max="11033" width="14.5703125" style="17" customWidth="1"/>
    <col min="11034" max="11034" width="13.85546875" style="17" bestFit="1" customWidth="1"/>
    <col min="11035" max="11035" width="14.5703125" style="17" customWidth="1"/>
    <col min="11036" max="11272" width="9" style="17"/>
    <col min="11273" max="11273" width="14.140625" style="17" customWidth="1"/>
    <col min="11274" max="11274" width="14.7109375" style="17" bestFit="1" customWidth="1"/>
    <col min="11275" max="11275" width="21.42578125" style="17" bestFit="1" customWidth="1"/>
    <col min="11276" max="11276" width="14.7109375" style="17" bestFit="1" customWidth="1"/>
    <col min="11277" max="11277" width="21.42578125" style="17" bestFit="1" customWidth="1"/>
    <col min="11278" max="11278" width="14.7109375" style="17" bestFit="1" customWidth="1"/>
    <col min="11279" max="11279" width="21.42578125" style="17" bestFit="1" customWidth="1"/>
    <col min="11280" max="11280" width="14.7109375" style="17" bestFit="1" customWidth="1"/>
    <col min="11281" max="11281" width="21.42578125" style="17" bestFit="1" customWidth="1"/>
    <col min="11282" max="11282" width="14.7109375" style="17" bestFit="1" customWidth="1"/>
    <col min="11283" max="11283" width="21.42578125" style="17" bestFit="1" customWidth="1"/>
    <col min="11284" max="11284" width="16.5703125" style="17" bestFit="1" customWidth="1"/>
    <col min="11285" max="11285" width="14.140625" style="17" bestFit="1" customWidth="1"/>
    <col min="11286" max="11286" width="16.5703125" style="17" bestFit="1" customWidth="1"/>
    <col min="11287" max="11287" width="14.140625" style="17" bestFit="1" customWidth="1"/>
    <col min="11288" max="11288" width="14.42578125" style="17" bestFit="1" customWidth="1"/>
    <col min="11289" max="11289" width="14.5703125" style="17" customWidth="1"/>
    <col min="11290" max="11290" width="13.85546875" style="17" bestFit="1" customWidth="1"/>
    <col min="11291" max="11291" width="14.5703125" style="17" customWidth="1"/>
    <col min="11292" max="11528" width="9" style="17"/>
    <col min="11529" max="11529" width="14.140625" style="17" customWidth="1"/>
    <col min="11530" max="11530" width="14.7109375" style="17" bestFit="1" customWidth="1"/>
    <col min="11531" max="11531" width="21.42578125" style="17" bestFit="1" customWidth="1"/>
    <col min="11532" max="11532" width="14.7109375" style="17" bestFit="1" customWidth="1"/>
    <col min="11533" max="11533" width="21.42578125" style="17" bestFit="1" customWidth="1"/>
    <col min="11534" max="11534" width="14.7109375" style="17" bestFit="1" customWidth="1"/>
    <col min="11535" max="11535" width="21.42578125" style="17" bestFit="1" customWidth="1"/>
    <col min="11536" max="11536" width="14.7109375" style="17" bestFit="1" customWidth="1"/>
    <col min="11537" max="11537" width="21.42578125" style="17" bestFit="1" customWidth="1"/>
    <col min="11538" max="11538" width="14.7109375" style="17" bestFit="1" customWidth="1"/>
    <col min="11539" max="11539" width="21.42578125" style="17" bestFit="1" customWidth="1"/>
    <col min="11540" max="11540" width="16.5703125" style="17" bestFit="1" customWidth="1"/>
    <col min="11541" max="11541" width="14.140625" style="17" bestFit="1" customWidth="1"/>
    <col min="11542" max="11542" width="16.5703125" style="17" bestFit="1" customWidth="1"/>
    <col min="11543" max="11543" width="14.140625" style="17" bestFit="1" customWidth="1"/>
    <col min="11544" max="11544" width="14.42578125" style="17" bestFit="1" customWidth="1"/>
    <col min="11545" max="11545" width="14.5703125" style="17" customWidth="1"/>
    <col min="11546" max="11546" width="13.85546875" style="17" bestFit="1" customWidth="1"/>
    <col min="11547" max="11547" width="14.5703125" style="17" customWidth="1"/>
    <col min="11548" max="11784" width="9" style="17"/>
    <col min="11785" max="11785" width="14.140625" style="17" customWidth="1"/>
    <col min="11786" max="11786" width="14.7109375" style="17" bestFit="1" customWidth="1"/>
    <col min="11787" max="11787" width="21.42578125" style="17" bestFit="1" customWidth="1"/>
    <col min="11788" max="11788" width="14.7109375" style="17" bestFit="1" customWidth="1"/>
    <col min="11789" max="11789" width="21.42578125" style="17" bestFit="1" customWidth="1"/>
    <col min="11790" max="11790" width="14.7109375" style="17" bestFit="1" customWidth="1"/>
    <col min="11791" max="11791" width="21.42578125" style="17" bestFit="1" customWidth="1"/>
    <col min="11792" max="11792" width="14.7109375" style="17" bestFit="1" customWidth="1"/>
    <col min="11793" max="11793" width="21.42578125" style="17" bestFit="1" customWidth="1"/>
    <col min="11794" max="11794" width="14.7109375" style="17" bestFit="1" customWidth="1"/>
    <col min="11795" max="11795" width="21.42578125" style="17" bestFit="1" customWidth="1"/>
    <col min="11796" max="11796" width="16.5703125" style="17" bestFit="1" customWidth="1"/>
    <col min="11797" max="11797" width="14.140625" style="17" bestFit="1" customWidth="1"/>
    <col min="11798" max="11798" width="16.5703125" style="17" bestFit="1" customWidth="1"/>
    <col min="11799" max="11799" width="14.140625" style="17" bestFit="1" customWidth="1"/>
    <col min="11800" max="11800" width="14.42578125" style="17" bestFit="1" customWidth="1"/>
    <col min="11801" max="11801" width="14.5703125" style="17" customWidth="1"/>
    <col min="11802" max="11802" width="13.85546875" style="17" bestFit="1" customWidth="1"/>
    <col min="11803" max="11803" width="14.5703125" style="17" customWidth="1"/>
    <col min="11804" max="12040" width="9" style="17"/>
    <col min="12041" max="12041" width="14.140625" style="17" customWidth="1"/>
    <col min="12042" max="12042" width="14.7109375" style="17" bestFit="1" customWidth="1"/>
    <col min="12043" max="12043" width="21.42578125" style="17" bestFit="1" customWidth="1"/>
    <col min="12044" max="12044" width="14.7109375" style="17" bestFit="1" customWidth="1"/>
    <col min="12045" max="12045" width="21.42578125" style="17" bestFit="1" customWidth="1"/>
    <col min="12046" max="12046" width="14.7109375" style="17" bestFit="1" customWidth="1"/>
    <col min="12047" max="12047" width="21.42578125" style="17" bestFit="1" customWidth="1"/>
    <col min="12048" max="12048" width="14.7109375" style="17" bestFit="1" customWidth="1"/>
    <col min="12049" max="12049" width="21.42578125" style="17" bestFit="1" customWidth="1"/>
    <col min="12050" max="12050" width="14.7109375" style="17" bestFit="1" customWidth="1"/>
    <col min="12051" max="12051" width="21.42578125" style="17" bestFit="1" customWidth="1"/>
    <col min="12052" max="12052" width="16.5703125" style="17" bestFit="1" customWidth="1"/>
    <col min="12053" max="12053" width="14.140625" style="17" bestFit="1" customWidth="1"/>
    <col min="12054" max="12054" width="16.5703125" style="17" bestFit="1" customWidth="1"/>
    <col min="12055" max="12055" width="14.140625" style="17" bestFit="1" customWidth="1"/>
    <col min="12056" max="12056" width="14.42578125" style="17" bestFit="1" customWidth="1"/>
    <col min="12057" max="12057" width="14.5703125" style="17" customWidth="1"/>
    <col min="12058" max="12058" width="13.85546875" style="17" bestFit="1" customWidth="1"/>
    <col min="12059" max="12059" width="14.5703125" style="17" customWidth="1"/>
    <col min="12060" max="12296" width="9" style="17"/>
    <col min="12297" max="12297" width="14.140625" style="17" customWidth="1"/>
    <col min="12298" max="12298" width="14.7109375" style="17" bestFit="1" customWidth="1"/>
    <col min="12299" max="12299" width="21.42578125" style="17" bestFit="1" customWidth="1"/>
    <col min="12300" max="12300" width="14.7109375" style="17" bestFit="1" customWidth="1"/>
    <col min="12301" max="12301" width="21.42578125" style="17" bestFit="1" customWidth="1"/>
    <col min="12302" max="12302" width="14.7109375" style="17" bestFit="1" customWidth="1"/>
    <col min="12303" max="12303" width="21.42578125" style="17" bestFit="1" customWidth="1"/>
    <col min="12304" max="12304" width="14.7109375" style="17" bestFit="1" customWidth="1"/>
    <col min="12305" max="12305" width="21.42578125" style="17" bestFit="1" customWidth="1"/>
    <col min="12306" max="12306" width="14.7109375" style="17" bestFit="1" customWidth="1"/>
    <col min="12307" max="12307" width="21.42578125" style="17" bestFit="1" customWidth="1"/>
    <col min="12308" max="12308" width="16.5703125" style="17" bestFit="1" customWidth="1"/>
    <col min="12309" max="12309" width="14.140625" style="17" bestFit="1" customWidth="1"/>
    <col min="12310" max="12310" width="16.5703125" style="17" bestFit="1" customWidth="1"/>
    <col min="12311" max="12311" width="14.140625" style="17" bestFit="1" customWidth="1"/>
    <col min="12312" max="12312" width="14.42578125" style="17" bestFit="1" customWidth="1"/>
    <col min="12313" max="12313" width="14.5703125" style="17" customWidth="1"/>
    <col min="12314" max="12314" width="13.85546875" style="17" bestFit="1" customWidth="1"/>
    <col min="12315" max="12315" width="14.5703125" style="17" customWidth="1"/>
    <col min="12316" max="12552" width="9" style="17"/>
    <col min="12553" max="12553" width="14.140625" style="17" customWidth="1"/>
    <col min="12554" max="12554" width="14.7109375" style="17" bestFit="1" customWidth="1"/>
    <col min="12555" max="12555" width="21.42578125" style="17" bestFit="1" customWidth="1"/>
    <col min="12556" max="12556" width="14.7109375" style="17" bestFit="1" customWidth="1"/>
    <col min="12557" max="12557" width="21.42578125" style="17" bestFit="1" customWidth="1"/>
    <col min="12558" max="12558" width="14.7109375" style="17" bestFit="1" customWidth="1"/>
    <col min="12559" max="12559" width="21.42578125" style="17" bestFit="1" customWidth="1"/>
    <col min="12560" max="12560" width="14.7109375" style="17" bestFit="1" customWidth="1"/>
    <col min="12561" max="12561" width="21.42578125" style="17" bestFit="1" customWidth="1"/>
    <col min="12562" max="12562" width="14.7109375" style="17" bestFit="1" customWidth="1"/>
    <col min="12563" max="12563" width="21.42578125" style="17" bestFit="1" customWidth="1"/>
    <col min="12564" max="12564" width="16.5703125" style="17" bestFit="1" customWidth="1"/>
    <col min="12565" max="12565" width="14.140625" style="17" bestFit="1" customWidth="1"/>
    <col min="12566" max="12566" width="16.5703125" style="17" bestFit="1" customWidth="1"/>
    <col min="12567" max="12567" width="14.140625" style="17" bestFit="1" customWidth="1"/>
    <col min="12568" max="12568" width="14.42578125" style="17" bestFit="1" customWidth="1"/>
    <col min="12569" max="12569" width="14.5703125" style="17" customWidth="1"/>
    <col min="12570" max="12570" width="13.85546875" style="17" bestFit="1" customWidth="1"/>
    <col min="12571" max="12571" width="14.5703125" style="17" customWidth="1"/>
    <col min="12572" max="12808" width="9" style="17"/>
    <col min="12809" max="12809" width="14.140625" style="17" customWidth="1"/>
    <col min="12810" max="12810" width="14.7109375" style="17" bestFit="1" customWidth="1"/>
    <col min="12811" max="12811" width="21.42578125" style="17" bestFit="1" customWidth="1"/>
    <col min="12812" max="12812" width="14.7109375" style="17" bestFit="1" customWidth="1"/>
    <col min="12813" max="12813" width="21.42578125" style="17" bestFit="1" customWidth="1"/>
    <col min="12814" max="12814" width="14.7109375" style="17" bestFit="1" customWidth="1"/>
    <col min="12815" max="12815" width="21.42578125" style="17" bestFit="1" customWidth="1"/>
    <col min="12816" max="12816" width="14.7109375" style="17" bestFit="1" customWidth="1"/>
    <col min="12817" max="12817" width="21.42578125" style="17" bestFit="1" customWidth="1"/>
    <col min="12818" max="12818" width="14.7109375" style="17" bestFit="1" customWidth="1"/>
    <col min="12819" max="12819" width="21.42578125" style="17" bestFit="1" customWidth="1"/>
    <col min="12820" max="12820" width="16.5703125" style="17" bestFit="1" customWidth="1"/>
    <col min="12821" max="12821" width="14.140625" style="17" bestFit="1" customWidth="1"/>
    <col min="12822" max="12822" width="16.5703125" style="17" bestFit="1" customWidth="1"/>
    <col min="12823" max="12823" width="14.140625" style="17" bestFit="1" customWidth="1"/>
    <col min="12824" max="12824" width="14.42578125" style="17" bestFit="1" customWidth="1"/>
    <col min="12825" max="12825" width="14.5703125" style="17" customWidth="1"/>
    <col min="12826" max="12826" width="13.85546875" style="17" bestFit="1" customWidth="1"/>
    <col min="12827" max="12827" width="14.5703125" style="17" customWidth="1"/>
    <col min="12828" max="13064" width="9" style="17"/>
    <col min="13065" max="13065" width="14.140625" style="17" customWidth="1"/>
    <col min="13066" max="13066" width="14.7109375" style="17" bestFit="1" customWidth="1"/>
    <col min="13067" max="13067" width="21.42578125" style="17" bestFit="1" customWidth="1"/>
    <col min="13068" max="13068" width="14.7109375" style="17" bestFit="1" customWidth="1"/>
    <col min="13069" max="13069" width="21.42578125" style="17" bestFit="1" customWidth="1"/>
    <col min="13070" max="13070" width="14.7109375" style="17" bestFit="1" customWidth="1"/>
    <col min="13071" max="13071" width="21.42578125" style="17" bestFit="1" customWidth="1"/>
    <col min="13072" max="13072" width="14.7109375" style="17" bestFit="1" customWidth="1"/>
    <col min="13073" max="13073" width="21.42578125" style="17" bestFit="1" customWidth="1"/>
    <col min="13074" max="13074" width="14.7109375" style="17" bestFit="1" customWidth="1"/>
    <col min="13075" max="13075" width="21.42578125" style="17" bestFit="1" customWidth="1"/>
    <col min="13076" max="13076" width="16.5703125" style="17" bestFit="1" customWidth="1"/>
    <col min="13077" max="13077" width="14.140625" style="17" bestFit="1" customWidth="1"/>
    <col min="13078" max="13078" width="16.5703125" style="17" bestFit="1" customWidth="1"/>
    <col min="13079" max="13079" width="14.140625" style="17" bestFit="1" customWidth="1"/>
    <col min="13080" max="13080" width="14.42578125" style="17" bestFit="1" customWidth="1"/>
    <col min="13081" max="13081" width="14.5703125" style="17" customWidth="1"/>
    <col min="13082" max="13082" width="13.85546875" style="17" bestFit="1" customWidth="1"/>
    <col min="13083" max="13083" width="14.5703125" style="17" customWidth="1"/>
    <col min="13084" max="13320" width="9" style="17"/>
    <col min="13321" max="13321" width="14.140625" style="17" customWidth="1"/>
    <col min="13322" max="13322" width="14.7109375" style="17" bestFit="1" customWidth="1"/>
    <col min="13323" max="13323" width="21.42578125" style="17" bestFit="1" customWidth="1"/>
    <col min="13324" max="13324" width="14.7109375" style="17" bestFit="1" customWidth="1"/>
    <col min="13325" max="13325" width="21.42578125" style="17" bestFit="1" customWidth="1"/>
    <col min="13326" max="13326" width="14.7109375" style="17" bestFit="1" customWidth="1"/>
    <col min="13327" max="13327" width="21.42578125" style="17" bestFit="1" customWidth="1"/>
    <col min="13328" max="13328" width="14.7109375" style="17" bestFit="1" customWidth="1"/>
    <col min="13329" max="13329" width="21.42578125" style="17" bestFit="1" customWidth="1"/>
    <col min="13330" max="13330" width="14.7109375" style="17" bestFit="1" customWidth="1"/>
    <col min="13331" max="13331" width="21.42578125" style="17" bestFit="1" customWidth="1"/>
    <col min="13332" max="13332" width="16.5703125" style="17" bestFit="1" customWidth="1"/>
    <col min="13333" max="13333" width="14.140625" style="17" bestFit="1" customWidth="1"/>
    <col min="13334" max="13334" width="16.5703125" style="17" bestFit="1" customWidth="1"/>
    <col min="13335" max="13335" width="14.140625" style="17" bestFit="1" customWidth="1"/>
    <col min="13336" max="13336" width="14.42578125" style="17" bestFit="1" customWidth="1"/>
    <col min="13337" max="13337" width="14.5703125" style="17" customWidth="1"/>
    <col min="13338" max="13338" width="13.85546875" style="17" bestFit="1" customWidth="1"/>
    <col min="13339" max="13339" width="14.5703125" style="17" customWidth="1"/>
    <col min="13340" max="13576" width="9" style="17"/>
    <col min="13577" max="13577" width="14.140625" style="17" customWidth="1"/>
    <col min="13578" max="13578" width="14.7109375" style="17" bestFit="1" customWidth="1"/>
    <col min="13579" max="13579" width="21.42578125" style="17" bestFit="1" customWidth="1"/>
    <col min="13580" max="13580" width="14.7109375" style="17" bestFit="1" customWidth="1"/>
    <col min="13581" max="13581" width="21.42578125" style="17" bestFit="1" customWidth="1"/>
    <col min="13582" max="13582" width="14.7109375" style="17" bestFit="1" customWidth="1"/>
    <col min="13583" max="13583" width="21.42578125" style="17" bestFit="1" customWidth="1"/>
    <col min="13584" max="13584" width="14.7109375" style="17" bestFit="1" customWidth="1"/>
    <col min="13585" max="13585" width="21.42578125" style="17" bestFit="1" customWidth="1"/>
    <col min="13586" max="13586" width="14.7109375" style="17" bestFit="1" customWidth="1"/>
    <col min="13587" max="13587" width="21.42578125" style="17" bestFit="1" customWidth="1"/>
    <col min="13588" max="13588" width="16.5703125" style="17" bestFit="1" customWidth="1"/>
    <col min="13589" max="13589" width="14.140625" style="17" bestFit="1" customWidth="1"/>
    <col min="13590" max="13590" width="16.5703125" style="17" bestFit="1" customWidth="1"/>
    <col min="13591" max="13591" width="14.140625" style="17" bestFit="1" customWidth="1"/>
    <col min="13592" max="13592" width="14.42578125" style="17" bestFit="1" customWidth="1"/>
    <col min="13593" max="13593" width="14.5703125" style="17" customWidth="1"/>
    <col min="13594" max="13594" width="13.85546875" style="17" bestFit="1" customWidth="1"/>
    <col min="13595" max="13595" width="14.5703125" style="17" customWidth="1"/>
    <col min="13596" max="13832" width="9" style="17"/>
    <col min="13833" max="13833" width="14.140625" style="17" customWidth="1"/>
    <col min="13834" max="13834" width="14.7109375" style="17" bestFit="1" customWidth="1"/>
    <col min="13835" max="13835" width="21.42578125" style="17" bestFit="1" customWidth="1"/>
    <col min="13836" max="13836" width="14.7109375" style="17" bestFit="1" customWidth="1"/>
    <col min="13837" max="13837" width="21.42578125" style="17" bestFit="1" customWidth="1"/>
    <col min="13838" max="13838" width="14.7109375" style="17" bestFit="1" customWidth="1"/>
    <col min="13839" max="13839" width="21.42578125" style="17" bestFit="1" customWidth="1"/>
    <col min="13840" max="13840" width="14.7109375" style="17" bestFit="1" customWidth="1"/>
    <col min="13841" max="13841" width="21.42578125" style="17" bestFit="1" customWidth="1"/>
    <col min="13842" max="13842" width="14.7109375" style="17" bestFit="1" customWidth="1"/>
    <col min="13843" max="13843" width="21.42578125" style="17" bestFit="1" customWidth="1"/>
    <col min="13844" max="13844" width="16.5703125" style="17" bestFit="1" customWidth="1"/>
    <col min="13845" max="13845" width="14.140625" style="17" bestFit="1" customWidth="1"/>
    <col min="13846" max="13846" width="16.5703125" style="17" bestFit="1" customWidth="1"/>
    <col min="13847" max="13847" width="14.140625" style="17" bestFit="1" customWidth="1"/>
    <col min="13848" max="13848" width="14.42578125" style="17" bestFit="1" customWidth="1"/>
    <col min="13849" max="13849" width="14.5703125" style="17" customWidth="1"/>
    <col min="13850" max="13850" width="13.85546875" style="17" bestFit="1" customWidth="1"/>
    <col min="13851" max="13851" width="14.5703125" style="17" customWidth="1"/>
    <col min="13852" max="14088" width="9" style="17"/>
    <col min="14089" max="14089" width="14.140625" style="17" customWidth="1"/>
    <col min="14090" max="14090" width="14.7109375" style="17" bestFit="1" customWidth="1"/>
    <col min="14091" max="14091" width="21.42578125" style="17" bestFit="1" customWidth="1"/>
    <col min="14092" max="14092" width="14.7109375" style="17" bestFit="1" customWidth="1"/>
    <col min="14093" max="14093" width="21.42578125" style="17" bestFit="1" customWidth="1"/>
    <col min="14094" max="14094" width="14.7109375" style="17" bestFit="1" customWidth="1"/>
    <col min="14095" max="14095" width="21.42578125" style="17" bestFit="1" customWidth="1"/>
    <col min="14096" max="14096" width="14.7109375" style="17" bestFit="1" customWidth="1"/>
    <col min="14097" max="14097" width="21.42578125" style="17" bestFit="1" customWidth="1"/>
    <col min="14098" max="14098" width="14.7109375" style="17" bestFit="1" customWidth="1"/>
    <col min="14099" max="14099" width="21.42578125" style="17" bestFit="1" customWidth="1"/>
    <col min="14100" max="14100" width="16.5703125" style="17" bestFit="1" customWidth="1"/>
    <col min="14101" max="14101" width="14.140625" style="17" bestFit="1" customWidth="1"/>
    <col min="14102" max="14102" width="16.5703125" style="17" bestFit="1" customWidth="1"/>
    <col min="14103" max="14103" width="14.140625" style="17" bestFit="1" customWidth="1"/>
    <col min="14104" max="14104" width="14.42578125" style="17" bestFit="1" customWidth="1"/>
    <col min="14105" max="14105" width="14.5703125" style="17" customWidth="1"/>
    <col min="14106" max="14106" width="13.85546875" style="17" bestFit="1" customWidth="1"/>
    <col min="14107" max="14107" width="14.5703125" style="17" customWidth="1"/>
    <col min="14108" max="14344" width="9" style="17"/>
    <col min="14345" max="14345" width="14.140625" style="17" customWidth="1"/>
    <col min="14346" max="14346" width="14.7109375" style="17" bestFit="1" customWidth="1"/>
    <col min="14347" max="14347" width="21.42578125" style="17" bestFit="1" customWidth="1"/>
    <col min="14348" max="14348" width="14.7109375" style="17" bestFit="1" customWidth="1"/>
    <col min="14349" max="14349" width="21.42578125" style="17" bestFit="1" customWidth="1"/>
    <col min="14350" max="14350" width="14.7109375" style="17" bestFit="1" customWidth="1"/>
    <col min="14351" max="14351" width="21.42578125" style="17" bestFit="1" customWidth="1"/>
    <col min="14352" max="14352" width="14.7109375" style="17" bestFit="1" customWidth="1"/>
    <col min="14353" max="14353" width="21.42578125" style="17" bestFit="1" customWidth="1"/>
    <col min="14354" max="14354" width="14.7109375" style="17" bestFit="1" customWidth="1"/>
    <col min="14355" max="14355" width="21.42578125" style="17" bestFit="1" customWidth="1"/>
    <col min="14356" max="14356" width="16.5703125" style="17" bestFit="1" customWidth="1"/>
    <col min="14357" max="14357" width="14.140625" style="17" bestFit="1" customWidth="1"/>
    <col min="14358" max="14358" width="16.5703125" style="17" bestFit="1" customWidth="1"/>
    <col min="14359" max="14359" width="14.140625" style="17" bestFit="1" customWidth="1"/>
    <col min="14360" max="14360" width="14.42578125" style="17" bestFit="1" customWidth="1"/>
    <col min="14361" max="14361" width="14.5703125" style="17" customWidth="1"/>
    <col min="14362" max="14362" width="13.85546875" style="17" bestFit="1" customWidth="1"/>
    <col min="14363" max="14363" width="14.5703125" style="17" customWidth="1"/>
    <col min="14364" max="14600" width="9" style="17"/>
    <col min="14601" max="14601" width="14.140625" style="17" customWidth="1"/>
    <col min="14602" max="14602" width="14.7109375" style="17" bestFit="1" customWidth="1"/>
    <col min="14603" max="14603" width="21.42578125" style="17" bestFit="1" customWidth="1"/>
    <col min="14604" max="14604" width="14.7109375" style="17" bestFit="1" customWidth="1"/>
    <col min="14605" max="14605" width="21.42578125" style="17" bestFit="1" customWidth="1"/>
    <col min="14606" max="14606" width="14.7109375" style="17" bestFit="1" customWidth="1"/>
    <col min="14607" max="14607" width="21.42578125" style="17" bestFit="1" customWidth="1"/>
    <col min="14608" max="14608" width="14.7109375" style="17" bestFit="1" customWidth="1"/>
    <col min="14609" max="14609" width="21.42578125" style="17" bestFit="1" customWidth="1"/>
    <col min="14610" max="14610" width="14.7109375" style="17" bestFit="1" customWidth="1"/>
    <col min="14611" max="14611" width="21.42578125" style="17" bestFit="1" customWidth="1"/>
    <col min="14612" max="14612" width="16.5703125" style="17" bestFit="1" customWidth="1"/>
    <col min="14613" max="14613" width="14.140625" style="17" bestFit="1" customWidth="1"/>
    <col min="14614" max="14614" width="16.5703125" style="17" bestFit="1" customWidth="1"/>
    <col min="14615" max="14615" width="14.140625" style="17" bestFit="1" customWidth="1"/>
    <col min="14616" max="14616" width="14.42578125" style="17" bestFit="1" customWidth="1"/>
    <col min="14617" max="14617" width="14.5703125" style="17" customWidth="1"/>
    <col min="14618" max="14618" width="13.85546875" style="17" bestFit="1" customWidth="1"/>
    <col min="14619" max="14619" width="14.5703125" style="17" customWidth="1"/>
    <col min="14620" max="14856" width="9" style="17"/>
    <col min="14857" max="14857" width="14.140625" style="17" customWidth="1"/>
    <col min="14858" max="14858" width="14.7109375" style="17" bestFit="1" customWidth="1"/>
    <col min="14859" max="14859" width="21.42578125" style="17" bestFit="1" customWidth="1"/>
    <col min="14860" max="14860" width="14.7109375" style="17" bestFit="1" customWidth="1"/>
    <col min="14861" max="14861" width="21.42578125" style="17" bestFit="1" customWidth="1"/>
    <col min="14862" max="14862" width="14.7109375" style="17" bestFit="1" customWidth="1"/>
    <col min="14863" max="14863" width="21.42578125" style="17" bestFit="1" customWidth="1"/>
    <col min="14864" max="14864" width="14.7109375" style="17" bestFit="1" customWidth="1"/>
    <col min="14865" max="14865" width="21.42578125" style="17" bestFit="1" customWidth="1"/>
    <col min="14866" max="14866" width="14.7109375" style="17" bestFit="1" customWidth="1"/>
    <col min="14867" max="14867" width="21.42578125" style="17" bestFit="1" customWidth="1"/>
    <col min="14868" max="14868" width="16.5703125" style="17" bestFit="1" customWidth="1"/>
    <col min="14869" max="14869" width="14.140625" style="17" bestFit="1" customWidth="1"/>
    <col min="14870" max="14870" width="16.5703125" style="17" bestFit="1" customWidth="1"/>
    <col min="14871" max="14871" width="14.140625" style="17" bestFit="1" customWidth="1"/>
    <col min="14872" max="14872" width="14.42578125" style="17" bestFit="1" customWidth="1"/>
    <col min="14873" max="14873" width="14.5703125" style="17" customWidth="1"/>
    <col min="14874" max="14874" width="13.85546875" style="17" bestFit="1" customWidth="1"/>
    <col min="14875" max="14875" width="14.5703125" style="17" customWidth="1"/>
    <col min="14876" max="15112" width="9" style="17"/>
    <col min="15113" max="15113" width="14.140625" style="17" customWidth="1"/>
    <col min="15114" max="15114" width="14.7109375" style="17" bestFit="1" customWidth="1"/>
    <col min="15115" max="15115" width="21.42578125" style="17" bestFit="1" customWidth="1"/>
    <col min="15116" max="15116" width="14.7109375" style="17" bestFit="1" customWidth="1"/>
    <col min="15117" max="15117" width="21.42578125" style="17" bestFit="1" customWidth="1"/>
    <col min="15118" max="15118" width="14.7109375" style="17" bestFit="1" customWidth="1"/>
    <col min="15119" max="15119" width="21.42578125" style="17" bestFit="1" customWidth="1"/>
    <col min="15120" max="15120" width="14.7109375" style="17" bestFit="1" customWidth="1"/>
    <col min="15121" max="15121" width="21.42578125" style="17" bestFit="1" customWidth="1"/>
    <col min="15122" max="15122" width="14.7109375" style="17" bestFit="1" customWidth="1"/>
    <col min="15123" max="15123" width="21.42578125" style="17" bestFit="1" customWidth="1"/>
    <col min="15124" max="15124" width="16.5703125" style="17" bestFit="1" customWidth="1"/>
    <col min="15125" max="15125" width="14.140625" style="17" bestFit="1" customWidth="1"/>
    <col min="15126" max="15126" width="16.5703125" style="17" bestFit="1" customWidth="1"/>
    <col min="15127" max="15127" width="14.140625" style="17" bestFit="1" customWidth="1"/>
    <col min="15128" max="15128" width="14.42578125" style="17" bestFit="1" customWidth="1"/>
    <col min="15129" max="15129" width="14.5703125" style="17" customWidth="1"/>
    <col min="15130" max="15130" width="13.85546875" style="17" bestFit="1" customWidth="1"/>
    <col min="15131" max="15131" width="14.5703125" style="17" customWidth="1"/>
    <col min="15132" max="15368" width="9" style="17"/>
    <col min="15369" max="15369" width="14.140625" style="17" customWidth="1"/>
    <col min="15370" max="15370" width="14.7109375" style="17" bestFit="1" customWidth="1"/>
    <col min="15371" max="15371" width="21.42578125" style="17" bestFit="1" customWidth="1"/>
    <col min="15372" max="15372" width="14.7109375" style="17" bestFit="1" customWidth="1"/>
    <col min="15373" max="15373" width="21.42578125" style="17" bestFit="1" customWidth="1"/>
    <col min="15374" max="15374" width="14.7109375" style="17" bestFit="1" customWidth="1"/>
    <col min="15375" max="15375" width="21.42578125" style="17" bestFit="1" customWidth="1"/>
    <col min="15376" max="15376" width="14.7109375" style="17" bestFit="1" customWidth="1"/>
    <col min="15377" max="15377" width="21.42578125" style="17" bestFit="1" customWidth="1"/>
    <col min="15378" max="15378" width="14.7109375" style="17" bestFit="1" customWidth="1"/>
    <col min="15379" max="15379" width="21.42578125" style="17" bestFit="1" customWidth="1"/>
    <col min="15380" max="15380" width="16.5703125" style="17" bestFit="1" customWidth="1"/>
    <col min="15381" max="15381" width="14.140625" style="17" bestFit="1" customWidth="1"/>
    <col min="15382" max="15382" width="16.5703125" style="17" bestFit="1" customWidth="1"/>
    <col min="15383" max="15383" width="14.140625" style="17" bestFit="1" customWidth="1"/>
    <col min="15384" max="15384" width="14.42578125" style="17" bestFit="1" customWidth="1"/>
    <col min="15385" max="15385" width="14.5703125" style="17" customWidth="1"/>
    <col min="15386" max="15386" width="13.85546875" style="17" bestFit="1" customWidth="1"/>
    <col min="15387" max="15387" width="14.5703125" style="17" customWidth="1"/>
    <col min="15388" max="15624" width="9" style="17"/>
    <col min="15625" max="15625" width="14.140625" style="17" customWidth="1"/>
    <col min="15626" max="15626" width="14.7109375" style="17" bestFit="1" customWidth="1"/>
    <col min="15627" max="15627" width="21.42578125" style="17" bestFit="1" customWidth="1"/>
    <col min="15628" max="15628" width="14.7109375" style="17" bestFit="1" customWidth="1"/>
    <col min="15629" max="15629" width="21.42578125" style="17" bestFit="1" customWidth="1"/>
    <col min="15630" max="15630" width="14.7109375" style="17" bestFit="1" customWidth="1"/>
    <col min="15631" max="15631" width="21.42578125" style="17" bestFit="1" customWidth="1"/>
    <col min="15632" max="15632" width="14.7109375" style="17" bestFit="1" customWidth="1"/>
    <col min="15633" max="15633" width="21.42578125" style="17" bestFit="1" customWidth="1"/>
    <col min="15634" max="15634" width="14.7109375" style="17" bestFit="1" customWidth="1"/>
    <col min="15635" max="15635" width="21.42578125" style="17" bestFit="1" customWidth="1"/>
    <col min="15636" max="15636" width="16.5703125" style="17" bestFit="1" customWidth="1"/>
    <col min="15637" max="15637" width="14.140625" style="17" bestFit="1" customWidth="1"/>
    <col min="15638" max="15638" width="16.5703125" style="17" bestFit="1" customWidth="1"/>
    <col min="15639" max="15639" width="14.140625" style="17" bestFit="1" customWidth="1"/>
    <col min="15640" max="15640" width="14.42578125" style="17" bestFit="1" customWidth="1"/>
    <col min="15641" max="15641" width="14.5703125" style="17" customWidth="1"/>
    <col min="15642" max="15642" width="13.85546875" style="17" bestFit="1" customWidth="1"/>
    <col min="15643" max="15643" width="14.5703125" style="17" customWidth="1"/>
    <col min="15644" max="15880" width="9" style="17"/>
    <col min="15881" max="15881" width="14.140625" style="17" customWidth="1"/>
    <col min="15882" max="15882" width="14.7109375" style="17" bestFit="1" customWidth="1"/>
    <col min="15883" max="15883" width="21.42578125" style="17" bestFit="1" customWidth="1"/>
    <col min="15884" max="15884" width="14.7109375" style="17" bestFit="1" customWidth="1"/>
    <col min="15885" max="15885" width="21.42578125" style="17" bestFit="1" customWidth="1"/>
    <col min="15886" max="15886" width="14.7109375" style="17" bestFit="1" customWidth="1"/>
    <col min="15887" max="15887" width="21.42578125" style="17" bestFit="1" customWidth="1"/>
    <col min="15888" max="15888" width="14.7109375" style="17" bestFit="1" customWidth="1"/>
    <col min="15889" max="15889" width="21.42578125" style="17" bestFit="1" customWidth="1"/>
    <col min="15890" max="15890" width="14.7109375" style="17" bestFit="1" customWidth="1"/>
    <col min="15891" max="15891" width="21.42578125" style="17" bestFit="1" customWidth="1"/>
    <col min="15892" max="15892" width="16.5703125" style="17" bestFit="1" customWidth="1"/>
    <col min="15893" max="15893" width="14.140625" style="17" bestFit="1" customWidth="1"/>
    <col min="15894" max="15894" width="16.5703125" style="17" bestFit="1" customWidth="1"/>
    <col min="15895" max="15895" width="14.140625" style="17" bestFit="1" customWidth="1"/>
    <col min="15896" max="15896" width="14.42578125" style="17" bestFit="1" customWidth="1"/>
    <col min="15897" max="15897" width="14.5703125" style="17" customWidth="1"/>
    <col min="15898" max="15898" width="13.85546875" style="17" bestFit="1" customWidth="1"/>
    <col min="15899" max="15899" width="14.5703125" style="17" customWidth="1"/>
    <col min="15900" max="16136" width="9" style="17"/>
    <col min="16137" max="16137" width="14.140625" style="17" customWidth="1"/>
    <col min="16138" max="16138" width="14.7109375" style="17" bestFit="1" customWidth="1"/>
    <col min="16139" max="16139" width="21.42578125" style="17" bestFit="1" customWidth="1"/>
    <col min="16140" max="16140" width="14.7109375" style="17" bestFit="1" customWidth="1"/>
    <col min="16141" max="16141" width="21.42578125" style="17" bestFit="1" customWidth="1"/>
    <col min="16142" max="16142" width="14.7109375" style="17" bestFit="1" customWidth="1"/>
    <col min="16143" max="16143" width="21.42578125" style="17" bestFit="1" customWidth="1"/>
    <col min="16144" max="16144" width="14.7109375" style="17" bestFit="1" customWidth="1"/>
    <col min="16145" max="16145" width="21.42578125" style="17" bestFit="1" customWidth="1"/>
    <col min="16146" max="16146" width="14.7109375" style="17" bestFit="1" customWidth="1"/>
    <col min="16147" max="16147" width="21.42578125" style="17" bestFit="1" customWidth="1"/>
    <col min="16148" max="16148" width="16.5703125" style="17" bestFit="1" customWidth="1"/>
    <col min="16149" max="16149" width="14.140625" style="17" bestFit="1" customWidth="1"/>
    <col min="16150" max="16150" width="16.5703125" style="17" bestFit="1" customWidth="1"/>
    <col min="16151" max="16151" width="14.140625" style="17" bestFit="1" customWidth="1"/>
    <col min="16152" max="16152" width="14.42578125" style="17" bestFit="1" customWidth="1"/>
    <col min="16153" max="16153" width="14.5703125" style="17" customWidth="1"/>
    <col min="16154" max="16154" width="13.85546875" style="17" bestFit="1" customWidth="1"/>
    <col min="16155" max="16155" width="14.5703125" style="17" customWidth="1"/>
    <col min="16156" max="16384" width="9" style="17"/>
  </cols>
  <sheetData>
    <row r="1" spans="1:28" s="15" customFormat="1" ht="33.75">
      <c r="A1" s="1539" t="s">
        <v>836</v>
      </c>
      <c r="B1" s="1539"/>
      <c r="C1" s="1539"/>
      <c r="D1" s="1539"/>
      <c r="E1" s="1539"/>
      <c r="G1" s="201"/>
      <c r="I1" s="201"/>
      <c r="K1" s="201"/>
      <c r="M1" s="201"/>
      <c r="O1" s="201"/>
      <c r="Q1" s="201"/>
      <c r="S1" s="201"/>
      <c r="U1" s="201"/>
      <c r="W1" s="201"/>
      <c r="Z1" s="201"/>
    </row>
    <row r="2" spans="1:28" s="15" customFormat="1" ht="33.75">
      <c r="A2" s="1540" t="s">
        <v>897</v>
      </c>
      <c r="B2" s="1540"/>
      <c r="C2" s="1540"/>
      <c r="D2" s="1540"/>
      <c r="E2" s="1540"/>
      <c r="G2" s="201"/>
      <c r="I2" s="201"/>
      <c r="K2" s="201"/>
      <c r="M2" s="201"/>
      <c r="O2" s="201"/>
      <c r="Q2" s="201"/>
      <c r="S2" s="201"/>
      <c r="U2" s="201"/>
      <c r="W2" s="201"/>
      <c r="Z2" s="201"/>
    </row>
    <row r="3" spans="1:28" ht="34.5">
      <c r="A3" s="852"/>
      <c r="B3" s="853"/>
      <c r="C3" s="1185"/>
      <c r="D3" s="853"/>
      <c r="E3" s="1186"/>
      <c r="X3" s="1532" t="s">
        <v>536</v>
      </c>
      <c r="Y3" s="1532"/>
      <c r="Z3" s="1532"/>
      <c r="AA3" s="1532"/>
    </row>
    <row r="4" spans="1:28" s="490" customFormat="1" ht="66.75" customHeight="1">
      <c r="A4" s="1524" t="s">
        <v>286</v>
      </c>
      <c r="B4" s="1541" t="s">
        <v>721</v>
      </c>
      <c r="C4" s="1542"/>
      <c r="D4" s="1542"/>
      <c r="E4" s="1542"/>
      <c r="F4" s="1542"/>
      <c r="G4" s="1542"/>
      <c r="H4" s="1542"/>
      <c r="I4" s="1542"/>
      <c r="J4" s="1542"/>
      <c r="K4" s="1542"/>
      <c r="L4" s="1542"/>
      <c r="M4" s="1542"/>
      <c r="N4" s="1542"/>
      <c r="O4" s="1543"/>
      <c r="P4" s="1514" t="s">
        <v>728</v>
      </c>
      <c r="Q4" s="1515"/>
      <c r="R4" s="1514" t="s">
        <v>603</v>
      </c>
      <c r="S4" s="1515"/>
      <c r="T4" s="1514" t="s">
        <v>604</v>
      </c>
      <c r="U4" s="1515"/>
      <c r="V4" s="1514" t="s">
        <v>540</v>
      </c>
      <c r="W4" s="1515"/>
      <c r="X4" s="1518" t="s">
        <v>727</v>
      </c>
      <c r="Y4" s="1519"/>
      <c r="Z4" s="1519"/>
      <c r="AA4" s="1520"/>
    </row>
    <row r="5" spans="1:28" s="21" customFormat="1" ht="66.75" customHeight="1">
      <c r="A5" s="1525"/>
      <c r="B5" s="1534" t="s">
        <v>203</v>
      </c>
      <c r="C5" s="1535"/>
      <c r="D5" s="1535"/>
      <c r="E5" s="1535"/>
      <c r="F5" s="1535"/>
      <c r="G5" s="1535"/>
      <c r="H5" s="1535"/>
      <c r="I5" s="1535"/>
      <c r="J5" s="1535"/>
      <c r="K5" s="1536"/>
      <c r="L5" s="1482" t="s">
        <v>208</v>
      </c>
      <c r="M5" s="1483"/>
      <c r="N5" s="1482" t="s">
        <v>209</v>
      </c>
      <c r="O5" s="1483"/>
      <c r="P5" s="1516"/>
      <c r="Q5" s="1517"/>
      <c r="R5" s="1516"/>
      <c r="S5" s="1517"/>
      <c r="T5" s="1516"/>
      <c r="U5" s="1517"/>
      <c r="V5" s="1516"/>
      <c r="W5" s="1517"/>
      <c r="X5" s="1521"/>
      <c r="Y5" s="1522"/>
      <c r="Z5" s="1522"/>
      <c r="AA5" s="1523"/>
    </row>
    <row r="6" spans="1:28" s="21" customFormat="1" ht="66.75" customHeight="1">
      <c r="A6" s="1525"/>
      <c r="B6" s="1537" t="s">
        <v>204</v>
      </c>
      <c r="C6" s="1538"/>
      <c r="D6" s="1537" t="s">
        <v>722</v>
      </c>
      <c r="E6" s="1538"/>
      <c r="F6" s="1537" t="s">
        <v>206</v>
      </c>
      <c r="G6" s="1538"/>
      <c r="H6" s="1537" t="s">
        <v>723</v>
      </c>
      <c r="I6" s="1538"/>
      <c r="J6" s="1537" t="s">
        <v>341</v>
      </c>
      <c r="K6" s="1538"/>
      <c r="L6" s="491" t="s">
        <v>276</v>
      </c>
      <c r="M6" s="1127" t="s">
        <v>277</v>
      </c>
      <c r="N6" s="491" t="s">
        <v>276</v>
      </c>
      <c r="O6" s="1127" t="s">
        <v>277</v>
      </c>
      <c r="P6" s="491" t="s">
        <v>276</v>
      </c>
      <c r="Q6" s="1127" t="s">
        <v>277</v>
      </c>
      <c r="R6" s="491" t="s">
        <v>276</v>
      </c>
      <c r="S6" s="1127" t="s">
        <v>277</v>
      </c>
      <c r="T6" s="491" t="s">
        <v>276</v>
      </c>
      <c r="U6" s="1127" t="s">
        <v>277</v>
      </c>
      <c r="V6" s="491" t="s">
        <v>276</v>
      </c>
      <c r="W6" s="1127" t="s">
        <v>277</v>
      </c>
      <c r="X6" s="491" t="s">
        <v>276</v>
      </c>
      <c r="Y6" s="1476" t="s">
        <v>278</v>
      </c>
      <c r="Z6" s="1127" t="s">
        <v>277</v>
      </c>
      <c r="AA6" s="1476" t="s">
        <v>278</v>
      </c>
    </row>
    <row r="7" spans="1:28" s="21" customFormat="1" ht="66.75" customHeight="1">
      <c r="A7" s="1525"/>
      <c r="B7" s="948" t="s">
        <v>870</v>
      </c>
      <c r="C7" s="1126" t="s">
        <v>872</v>
      </c>
      <c r="D7" s="948" t="s">
        <v>870</v>
      </c>
      <c r="E7" s="1126" t="s">
        <v>872</v>
      </c>
      <c r="F7" s="948" t="s">
        <v>870</v>
      </c>
      <c r="G7" s="1126" t="s">
        <v>872</v>
      </c>
      <c r="H7" s="948" t="s">
        <v>870</v>
      </c>
      <c r="I7" s="1126" t="s">
        <v>872</v>
      </c>
      <c r="J7" s="948" t="s">
        <v>870</v>
      </c>
      <c r="K7" s="1126" t="s">
        <v>872</v>
      </c>
      <c r="L7" s="491" t="s">
        <v>279</v>
      </c>
      <c r="M7" s="1127" t="s">
        <v>280</v>
      </c>
      <c r="N7" s="491" t="s">
        <v>279</v>
      </c>
      <c r="O7" s="1127" t="s">
        <v>280</v>
      </c>
      <c r="P7" s="491" t="s">
        <v>279</v>
      </c>
      <c r="Q7" s="1127" t="s">
        <v>280</v>
      </c>
      <c r="R7" s="491" t="s">
        <v>279</v>
      </c>
      <c r="S7" s="1127" t="s">
        <v>280</v>
      </c>
      <c r="T7" s="491" t="s">
        <v>279</v>
      </c>
      <c r="U7" s="1127" t="s">
        <v>280</v>
      </c>
      <c r="V7" s="491" t="s">
        <v>279</v>
      </c>
      <c r="W7" s="1127" t="s">
        <v>280</v>
      </c>
      <c r="X7" s="491" t="s">
        <v>279</v>
      </c>
      <c r="Y7" s="1477"/>
      <c r="Z7" s="1127" t="s">
        <v>280</v>
      </c>
      <c r="AA7" s="1477"/>
    </row>
    <row r="8" spans="1:28" s="21" customFormat="1" ht="66.75" customHeight="1">
      <c r="A8" s="1526"/>
      <c r="B8" s="1028" t="s">
        <v>871</v>
      </c>
      <c r="C8" s="1128" t="s">
        <v>282</v>
      </c>
      <c r="D8" s="1028" t="s">
        <v>871</v>
      </c>
      <c r="E8" s="1128" t="s">
        <v>282</v>
      </c>
      <c r="F8" s="1028" t="s">
        <v>871</v>
      </c>
      <c r="G8" s="1128" t="s">
        <v>282</v>
      </c>
      <c r="H8" s="1028" t="s">
        <v>871</v>
      </c>
      <c r="I8" s="1128" t="s">
        <v>282</v>
      </c>
      <c r="J8" s="1028" t="s">
        <v>871</v>
      </c>
      <c r="K8" s="1128" t="s">
        <v>282</v>
      </c>
      <c r="L8" s="1028" t="s">
        <v>871</v>
      </c>
      <c r="M8" s="1128" t="s">
        <v>282</v>
      </c>
      <c r="N8" s="1028" t="s">
        <v>871</v>
      </c>
      <c r="O8" s="1128" t="s">
        <v>282</v>
      </c>
      <c r="P8" s="1028" t="s">
        <v>871</v>
      </c>
      <c r="Q8" s="1128" t="s">
        <v>282</v>
      </c>
      <c r="R8" s="1028" t="s">
        <v>871</v>
      </c>
      <c r="S8" s="1128" t="s">
        <v>282</v>
      </c>
      <c r="T8" s="1028" t="s">
        <v>871</v>
      </c>
      <c r="U8" s="1128" t="s">
        <v>282</v>
      </c>
      <c r="V8" s="1028" t="s">
        <v>871</v>
      </c>
      <c r="W8" s="1128" t="s">
        <v>282</v>
      </c>
      <c r="X8" s="1028" t="s">
        <v>871</v>
      </c>
      <c r="Y8" s="492" t="s">
        <v>283</v>
      </c>
      <c r="Z8" s="1128" t="s">
        <v>282</v>
      </c>
      <c r="AA8" s="492" t="s">
        <v>283</v>
      </c>
    </row>
    <row r="9" spans="1:28" s="714" customFormat="1" ht="54" customHeight="1">
      <c r="A9" s="710" t="s">
        <v>799</v>
      </c>
      <c r="B9" s="711">
        <v>74274</v>
      </c>
      <c r="C9" s="1130">
        <v>43984467.549999997</v>
      </c>
      <c r="D9" s="711">
        <v>13886</v>
      </c>
      <c r="E9" s="1130">
        <v>2303846.71</v>
      </c>
      <c r="F9" s="711">
        <v>682</v>
      </c>
      <c r="G9" s="1130">
        <v>914376.42</v>
      </c>
      <c r="H9" s="711">
        <v>0</v>
      </c>
      <c r="I9" s="1130">
        <v>0</v>
      </c>
      <c r="J9" s="711">
        <v>88842</v>
      </c>
      <c r="K9" s="1130">
        <v>47202690.679999992</v>
      </c>
      <c r="L9" s="711">
        <v>0</v>
      </c>
      <c r="M9" s="1130">
        <v>0</v>
      </c>
      <c r="N9" s="711">
        <v>469</v>
      </c>
      <c r="O9" s="1130">
        <v>390155946.98778516</v>
      </c>
      <c r="P9" s="711">
        <v>4049</v>
      </c>
      <c r="Q9" s="1130">
        <v>255436.83</v>
      </c>
      <c r="R9" s="711">
        <v>0</v>
      </c>
      <c r="S9" s="1130">
        <v>0</v>
      </c>
      <c r="T9" s="711">
        <v>0</v>
      </c>
      <c r="U9" s="1130">
        <v>0</v>
      </c>
      <c r="V9" s="711">
        <v>18137</v>
      </c>
      <c r="W9" s="1130">
        <v>6172925</v>
      </c>
      <c r="X9" s="712">
        <v>111497</v>
      </c>
      <c r="Y9" s="713">
        <v>0.42460916625994488</v>
      </c>
      <c r="Z9" s="1131">
        <v>443786999.49778515</v>
      </c>
      <c r="AA9" s="713">
        <v>2.3758421101947462</v>
      </c>
    </row>
    <row r="10" spans="1:28" s="714" customFormat="1" ht="54" customHeight="1">
      <c r="A10" s="715" t="s">
        <v>169</v>
      </c>
      <c r="B10" s="711">
        <v>3468292</v>
      </c>
      <c r="C10" s="1130">
        <v>752105388.00099993</v>
      </c>
      <c r="D10" s="711">
        <v>2085811</v>
      </c>
      <c r="E10" s="1130">
        <v>624129282.03799999</v>
      </c>
      <c r="F10" s="711">
        <v>1135886</v>
      </c>
      <c r="G10" s="1130">
        <v>238710534.76499999</v>
      </c>
      <c r="H10" s="711">
        <v>0</v>
      </c>
      <c r="I10" s="1130">
        <v>0</v>
      </c>
      <c r="J10" s="711">
        <v>6689989</v>
      </c>
      <c r="K10" s="1130">
        <v>1614945204.8040001</v>
      </c>
      <c r="L10" s="711">
        <v>0</v>
      </c>
      <c r="M10" s="1130">
        <v>0</v>
      </c>
      <c r="N10" s="711">
        <v>15352</v>
      </c>
      <c r="O10" s="1130">
        <v>643074043.31620002</v>
      </c>
      <c r="P10" s="711">
        <v>33101</v>
      </c>
      <c r="Q10" s="1130">
        <v>17134272.582999997</v>
      </c>
      <c r="R10" s="711">
        <v>196383</v>
      </c>
      <c r="S10" s="1130">
        <v>353966403.97000003</v>
      </c>
      <c r="T10" s="711">
        <v>54167</v>
      </c>
      <c r="U10" s="1130">
        <v>28989185.424999997</v>
      </c>
      <c r="V10" s="711">
        <v>1269537</v>
      </c>
      <c r="W10" s="1130">
        <v>3246872064.6100006</v>
      </c>
      <c r="X10" s="712">
        <v>8258529</v>
      </c>
      <c r="Y10" s="713">
        <v>31.450596098761192</v>
      </c>
      <c r="Z10" s="1131">
        <v>5904981174.7082014</v>
      </c>
      <c r="AA10" s="713">
        <v>31.612694717635598</v>
      </c>
    </row>
    <row r="11" spans="1:28" s="714" customFormat="1" ht="54" customHeight="1">
      <c r="A11" s="715" t="s">
        <v>284</v>
      </c>
      <c r="B11" s="711">
        <v>445</v>
      </c>
      <c r="C11" s="1130">
        <v>37385.725999999995</v>
      </c>
      <c r="D11" s="711">
        <v>40323</v>
      </c>
      <c r="E11" s="1130">
        <v>5072030.0449999999</v>
      </c>
      <c r="F11" s="711">
        <v>281</v>
      </c>
      <c r="G11" s="1130">
        <v>124600</v>
      </c>
      <c r="H11" s="711">
        <v>98</v>
      </c>
      <c r="I11" s="1130">
        <v>17424.146000000001</v>
      </c>
      <c r="J11" s="711">
        <v>41147</v>
      </c>
      <c r="K11" s="1130">
        <v>5251439.9169999994</v>
      </c>
      <c r="L11" s="711">
        <v>0</v>
      </c>
      <c r="M11" s="1130">
        <v>0</v>
      </c>
      <c r="N11" s="711">
        <v>425</v>
      </c>
      <c r="O11" s="1130">
        <v>78842156.151153088</v>
      </c>
      <c r="P11" s="711">
        <v>0</v>
      </c>
      <c r="Q11" s="1130">
        <v>0</v>
      </c>
      <c r="R11" s="711">
        <v>0</v>
      </c>
      <c r="S11" s="1130">
        <v>0</v>
      </c>
      <c r="T11" s="711">
        <v>0</v>
      </c>
      <c r="U11" s="1130">
        <v>0</v>
      </c>
      <c r="V11" s="711">
        <v>0</v>
      </c>
      <c r="W11" s="1130">
        <v>0</v>
      </c>
      <c r="X11" s="712">
        <v>41572</v>
      </c>
      <c r="Y11" s="713">
        <v>0.15831683596651414</v>
      </c>
      <c r="Z11" s="1131">
        <v>84093596.068153083</v>
      </c>
      <c r="AA11" s="713">
        <v>0.45020044968086664</v>
      </c>
    </row>
    <row r="12" spans="1:28" s="714" customFormat="1" ht="54" customHeight="1">
      <c r="A12" s="715" t="s">
        <v>171</v>
      </c>
      <c r="B12" s="711">
        <v>340025</v>
      </c>
      <c r="C12" s="1130">
        <v>88025599</v>
      </c>
      <c r="D12" s="711">
        <v>696161</v>
      </c>
      <c r="E12" s="1130">
        <v>138228289</v>
      </c>
      <c r="F12" s="711">
        <v>7199</v>
      </c>
      <c r="G12" s="1130">
        <v>3158090</v>
      </c>
      <c r="H12" s="711">
        <v>0</v>
      </c>
      <c r="I12" s="1130">
        <v>0</v>
      </c>
      <c r="J12" s="711">
        <v>1043385</v>
      </c>
      <c r="K12" s="1130">
        <v>229411978</v>
      </c>
      <c r="L12" s="711">
        <v>0</v>
      </c>
      <c r="M12" s="1130">
        <v>0</v>
      </c>
      <c r="N12" s="711">
        <v>3805</v>
      </c>
      <c r="O12" s="1130">
        <v>275127451.37895334</v>
      </c>
      <c r="P12" s="711">
        <v>5403</v>
      </c>
      <c r="Q12" s="1130">
        <v>2434909</v>
      </c>
      <c r="R12" s="711">
        <v>3014</v>
      </c>
      <c r="S12" s="1130">
        <v>7720127</v>
      </c>
      <c r="T12" s="711">
        <v>0</v>
      </c>
      <c r="U12" s="1130">
        <v>0</v>
      </c>
      <c r="V12" s="711">
        <v>44470</v>
      </c>
      <c r="W12" s="1130">
        <v>59829198.5</v>
      </c>
      <c r="X12" s="712">
        <v>1100077</v>
      </c>
      <c r="Y12" s="713">
        <v>4.1893752997097806</v>
      </c>
      <c r="Z12" s="1131">
        <v>574523663.87895334</v>
      </c>
      <c r="AA12" s="713">
        <v>3.0757492118779424</v>
      </c>
    </row>
    <row r="13" spans="1:28" s="714" customFormat="1" ht="54" customHeight="1">
      <c r="A13" s="715" t="s">
        <v>172</v>
      </c>
      <c r="B13" s="711">
        <v>622902</v>
      </c>
      <c r="C13" s="1130">
        <v>219300621</v>
      </c>
      <c r="D13" s="711">
        <v>906637</v>
      </c>
      <c r="E13" s="1130">
        <v>227280679</v>
      </c>
      <c r="F13" s="711">
        <v>38562</v>
      </c>
      <c r="G13" s="1130">
        <v>15785516</v>
      </c>
      <c r="H13" s="711">
        <v>0</v>
      </c>
      <c r="I13" s="1130">
        <v>0</v>
      </c>
      <c r="J13" s="711">
        <v>1568101</v>
      </c>
      <c r="K13" s="1130">
        <v>462366816</v>
      </c>
      <c r="L13" s="711">
        <v>0</v>
      </c>
      <c r="M13" s="1130">
        <v>0</v>
      </c>
      <c r="N13" s="711">
        <v>1476</v>
      </c>
      <c r="O13" s="1130">
        <v>383263397</v>
      </c>
      <c r="P13" s="711">
        <v>11089</v>
      </c>
      <c r="Q13" s="1130">
        <v>3816130</v>
      </c>
      <c r="R13" s="711">
        <v>0</v>
      </c>
      <c r="S13" s="1130">
        <v>0</v>
      </c>
      <c r="T13" s="711">
        <v>0</v>
      </c>
      <c r="U13" s="1130">
        <v>0</v>
      </c>
      <c r="V13" s="711">
        <v>3878</v>
      </c>
      <c r="W13" s="1130">
        <v>18962150</v>
      </c>
      <c r="X13" s="712">
        <v>1584544</v>
      </c>
      <c r="Y13" s="713">
        <v>6.034349863603488</v>
      </c>
      <c r="Z13" s="1131">
        <v>868408493</v>
      </c>
      <c r="AA13" s="713">
        <v>4.649080457190041</v>
      </c>
    </row>
    <row r="14" spans="1:28" s="714" customFormat="1" ht="54" customHeight="1">
      <c r="A14" s="715" t="s">
        <v>173</v>
      </c>
      <c r="B14" s="711">
        <v>8</v>
      </c>
      <c r="C14" s="1130">
        <v>2154.58</v>
      </c>
      <c r="D14" s="711">
        <v>386</v>
      </c>
      <c r="E14" s="1130">
        <v>73559.88</v>
      </c>
      <c r="F14" s="711">
        <v>0</v>
      </c>
      <c r="G14" s="1130">
        <v>0</v>
      </c>
      <c r="H14" s="711">
        <v>0</v>
      </c>
      <c r="I14" s="1130">
        <v>0</v>
      </c>
      <c r="J14" s="711">
        <v>394</v>
      </c>
      <c r="K14" s="1130">
        <v>75714.460000000006</v>
      </c>
      <c r="L14" s="711">
        <v>0</v>
      </c>
      <c r="M14" s="1130">
        <v>0</v>
      </c>
      <c r="N14" s="711">
        <v>19</v>
      </c>
      <c r="O14" s="1130">
        <v>4746910</v>
      </c>
      <c r="P14" s="711">
        <v>0</v>
      </c>
      <c r="Q14" s="1130">
        <v>0</v>
      </c>
      <c r="R14" s="711">
        <v>0</v>
      </c>
      <c r="S14" s="1130">
        <v>0</v>
      </c>
      <c r="T14" s="711">
        <v>0</v>
      </c>
      <c r="U14" s="1130">
        <v>0</v>
      </c>
      <c r="V14" s="711">
        <v>0</v>
      </c>
      <c r="W14" s="1130">
        <v>0</v>
      </c>
      <c r="X14" s="712">
        <v>413</v>
      </c>
      <c r="Y14" s="713">
        <v>1.5728099021978818E-3</v>
      </c>
      <c r="Z14" s="1131">
        <v>4822624.46</v>
      </c>
      <c r="AA14" s="713">
        <v>2.5818228759944516E-2</v>
      </c>
    </row>
    <row r="15" spans="1:28" s="714" customFormat="1" ht="54" customHeight="1">
      <c r="A15" s="715" t="s">
        <v>174</v>
      </c>
      <c r="B15" s="711">
        <v>12039</v>
      </c>
      <c r="C15" s="1130">
        <v>3520043.0444999998</v>
      </c>
      <c r="D15" s="711">
        <v>12113</v>
      </c>
      <c r="E15" s="1130">
        <v>2174759.1774200001</v>
      </c>
      <c r="F15" s="711">
        <v>94</v>
      </c>
      <c r="G15" s="1130">
        <v>46711.398000000001</v>
      </c>
      <c r="H15" s="711">
        <v>0</v>
      </c>
      <c r="I15" s="1130">
        <v>0</v>
      </c>
      <c r="J15" s="711">
        <v>24246</v>
      </c>
      <c r="K15" s="1130">
        <v>5741513.6199200004</v>
      </c>
      <c r="L15" s="711">
        <v>0</v>
      </c>
      <c r="M15" s="1130">
        <v>0</v>
      </c>
      <c r="N15" s="711">
        <v>160</v>
      </c>
      <c r="O15" s="1130">
        <v>699149232.69660008</v>
      </c>
      <c r="P15" s="711">
        <v>3039</v>
      </c>
      <c r="Q15" s="1130">
        <v>1004376.679</v>
      </c>
      <c r="R15" s="711">
        <v>0</v>
      </c>
      <c r="S15" s="1130">
        <v>0</v>
      </c>
      <c r="T15" s="711">
        <v>0</v>
      </c>
      <c r="U15" s="1130">
        <v>0</v>
      </c>
      <c r="V15" s="711">
        <v>8</v>
      </c>
      <c r="W15" s="1130">
        <v>185850</v>
      </c>
      <c r="X15" s="712">
        <v>27453</v>
      </c>
      <c r="Y15" s="713">
        <v>0.1045480635473086</v>
      </c>
      <c r="Z15" s="1131">
        <v>706080972.99552011</v>
      </c>
      <c r="AA15" s="713">
        <v>3.7800496876844822</v>
      </c>
    </row>
    <row r="16" spans="1:28" s="714" customFormat="1" ht="54" customHeight="1">
      <c r="A16" s="715" t="s">
        <v>175</v>
      </c>
      <c r="B16" s="711">
        <v>156429</v>
      </c>
      <c r="C16" s="1130">
        <v>57372391.075000003</v>
      </c>
      <c r="D16" s="711">
        <v>650426</v>
      </c>
      <c r="E16" s="1130">
        <v>99472476.148000002</v>
      </c>
      <c r="F16" s="711">
        <v>3721</v>
      </c>
      <c r="G16" s="1130">
        <v>1431590.9980000001</v>
      </c>
      <c r="H16" s="711">
        <v>0</v>
      </c>
      <c r="I16" s="1130">
        <v>0</v>
      </c>
      <c r="J16" s="711">
        <v>810576</v>
      </c>
      <c r="K16" s="1130">
        <v>158276458.22100002</v>
      </c>
      <c r="L16" s="711">
        <v>0</v>
      </c>
      <c r="M16" s="1130">
        <v>0</v>
      </c>
      <c r="N16" s="711">
        <v>227476</v>
      </c>
      <c r="O16" s="1130">
        <v>517341073.39126486</v>
      </c>
      <c r="P16" s="711">
        <v>11234</v>
      </c>
      <c r="Q16" s="1130">
        <v>3678411.5090000001</v>
      </c>
      <c r="R16" s="711">
        <v>30346</v>
      </c>
      <c r="S16" s="1130">
        <v>66349635.865999997</v>
      </c>
      <c r="T16" s="711">
        <v>0</v>
      </c>
      <c r="U16" s="1130">
        <v>0</v>
      </c>
      <c r="V16" s="711">
        <v>31453</v>
      </c>
      <c r="W16" s="1130">
        <v>10514880</v>
      </c>
      <c r="X16" s="712">
        <v>1111085</v>
      </c>
      <c r="Y16" s="713">
        <v>4.2312965864008074</v>
      </c>
      <c r="Z16" s="1131">
        <v>756160458.98726487</v>
      </c>
      <c r="AA16" s="713">
        <v>4.0481534217072017</v>
      </c>
      <c r="AB16" s="754"/>
    </row>
    <row r="17" spans="1:27" s="714" customFormat="1" ht="54" customHeight="1">
      <c r="A17" s="715" t="s">
        <v>176</v>
      </c>
      <c r="B17" s="711">
        <v>16840</v>
      </c>
      <c r="C17" s="1130">
        <v>3280342.122</v>
      </c>
      <c r="D17" s="711">
        <v>83723</v>
      </c>
      <c r="E17" s="1130">
        <v>13436141.943999998</v>
      </c>
      <c r="F17" s="711">
        <v>21</v>
      </c>
      <c r="G17" s="1130">
        <v>6800</v>
      </c>
      <c r="H17" s="711">
        <v>0</v>
      </c>
      <c r="I17" s="1130">
        <v>0</v>
      </c>
      <c r="J17" s="711">
        <v>100584</v>
      </c>
      <c r="K17" s="1130">
        <v>16723284.066</v>
      </c>
      <c r="L17" s="711">
        <v>162</v>
      </c>
      <c r="M17" s="1130">
        <v>5794.2859600000002</v>
      </c>
      <c r="N17" s="711">
        <v>994</v>
      </c>
      <c r="O17" s="1130">
        <v>367719701.74690306</v>
      </c>
      <c r="P17" s="711">
        <v>445</v>
      </c>
      <c r="Q17" s="1130">
        <v>80498.691000000006</v>
      </c>
      <c r="R17" s="711">
        <v>2722</v>
      </c>
      <c r="S17" s="1130">
        <v>5481063.1781900004</v>
      </c>
      <c r="T17" s="711">
        <v>0</v>
      </c>
      <c r="U17" s="1130">
        <v>0</v>
      </c>
      <c r="V17" s="711">
        <v>2198</v>
      </c>
      <c r="W17" s="1130">
        <v>3044500</v>
      </c>
      <c r="X17" s="712">
        <v>107105</v>
      </c>
      <c r="Y17" s="713">
        <v>0.40788330405545792</v>
      </c>
      <c r="Z17" s="1131">
        <v>393054841.96805304</v>
      </c>
      <c r="AA17" s="713">
        <v>2.104244257313586</v>
      </c>
    </row>
    <row r="18" spans="1:27" s="714" customFormat="1" ht="54" customHeight="1">
      <c r="A18" s="715" t="s">
        <v>177</v>
      </c>
      <c r="B18" s="711">
        <v>1223384</v>
      </c>
      <c r="C18" s="1130">
        <v>399612170.23800004</v>
      </c>
      <c r="D18" s="711">
        <v>601827</v>
      </c>
      <c r="E18" s="1130">
        <v>127295799.24599999</v>
      </c>
      <c r="F18" s="711">
        <v>26738</v>
      </c>
      <c r="G18" s="1130">
        <v>13933700.593000002</v>
      </c>
      <c r="H18" s="711">
        <v>0</v>
      </c>
      <c r="I18" s="1130">
        <v>0</v>
      </c>
      <c r="J18" s="711">
        <v>1851949</v>
      </c>
      <c r="K18" s="1130">
        <v>540841670.07700002</v>
      </c>
      <c r="L18" s="711">
        <v>0</v>
      </c>
      <c r="M18" s="1130">
        <v>0</v>
      </c>
      <c r="N18" s="711">
        <v>1052</v>
      </c>
      <c r="O18" s="1130">
        <v>1193097370.8582888</v>
      </c>
      <c r="P18" s="711">
        <v>22118</v>
      </c>
      <c r="Q18" s="1130">
        <v>7369704.8099999987</v>
      </c>
      <c r="R18" s="711">
        <v>13481</v>
      </c>
      <c r="S18" s="1130">
        <v>15908164.217</v>
      </c>
      <c r="T18" s="711">
        <v>21473</v>
      </c>
      <c r="U18" s="1130">
        <v>7347406.385999999</v>
      </c>
      <c r="V18" s="711">
        <v>8207</v>
      </c>
      <c r="W18" s="1130">
        <v>3221789</v>
      </c>
      <c r="X18" s="712">
        <v>1918280</v>
      </c>
      <c r="Y18" s="713">
        <v>7.3053021287848736</v>
      </c>
      <c r="Z18" s="1131">
        <v>1767786105.348289</v>
      </c>
      <c r="AA18" s="713">
        <v>9.4639560772545614</v>
      </c>
    </row>
    <row r="19" spans="1:27" s="714" customFormat="1" ht="54" customHeight="1">
      <c r="A19" s="715" t="s">
        <v>178</v>
      </c>
      <c r="B19" s="711">
        <v>6692</v>
      </c>
      <c r="C19" s="1130">
        <v>1314040.4239999992</v>
      </c>
      <c r="D19" s="711">
        <v>15188</v>
      </c>
      <c r="E19" s="1130">
        <v>2969143.0346900006</v>
      </c>
      <c r="F19" s="711">
        <v>2439</v>
      </c>
      <c r="G19" s="1130">
        <v>466090</v>
      </c>
      <c r="H19" s="711">
        <v>0</v>
      </c>
      <c r="I19" s="1130">
        <v>0</v>
      </c>
      <c r="J19" s="711">
        <v>24319</v>
      </c>
      <c r="K19" s="1130">
        <v>4749273.4586899998</v>
      </c>
      <c r="L19" s="711">
        <v>297</v>
      </c>
      <c r="M19" s="1130">
        <v>7596.2280000000028</v>
      </c>
      <c r="N19" s="711">
        <v>0</v>
      </c>
      <c r="O19" s="1130">
        <v>0</v>
      </c>
      <c r="P19" s="711">
        <v>113</v>
      </c>
      <c r="Q19" s="1130">
        <v>21194.519</v>
      </c>
      <c r="R19" s="711">
        <v>162</v>
      </c>
      <c r="S19" s="1130">
        <v>119220</v>
      </c>
      <c r="T19" s="711">
        <v>0</v>
      </c>
      <c r="U19" s="1130">
        <v>0</v>
      </c>
      <c r="V19" s="711">
        <v>627</v>
      </c>
      <c r="W19" s="1130">
        <v>751190.52</v>
      </c>
      <c r="X19" s="712">
        <v>25518</v>
      </c>
      <c r="Y19" s="713">
        <v>9.7179087371151454E-2</v>
      </c>
      <c r="Z19" s="1131">
        <v>5648474.7256899998</v>
      </c>
      <c r="AA19" s="713">
        <v>3.0239471022927056E-2</v>
      </c>
    </row>
    <row r="20" spans="1:27" s="714" customFormat="1" ht="54" customHeight="1">
      <c r="A20" s="715" t="s">
        <v>179</v>
      </c>
      <c r="B20" s="711">
        <v>524962</v>
      </c>
      <c r="C20" s="1130">
        <v>266119795.38832995</v>
      </c>
      <c r="D20" s="711">
        <v>1237255</v>
      </c>
      <c r="E20" s="1130">
        <v>524060864.82949275</v>
      </c>
      <c r="F20" s="711">
        <v>172488</v>
      </c>
      <c r="G20" s="1130">
        <v>314978128.5573498</v>
      </c>
      <c r="H20" s="711">
        <v>0</v>
      </c>
      <c r="I20" s="1130">
        <v>0</v>
      </c>
      <c r="J20" s="711">
        <v>1934705</v>
      </c>
      <c r="K20" s="1130">
        <v>1105158788.7751725</v>
      </c>
      <c r="L20" s="711">
        <v>7718</v>
      </c>
      <c r="M20" s="1130">
        <v>396108.92927000002</v>
      </c>
      <c r="N20" s="711">
        <v>2077</v>
      </c>
      <c r="O20" s="1130">
        <v>659830042.30076933</v>
      </c>
      <c r="P20" s="711">
        <v>10734</v>
      </c>
      <c r="Q20" s="1130">
        <v>5341502.6633199789</v>
      </c>
      <c r="R20" s="711">
        <v>3712</v>
      </c>
      <c r="S20" s="1130">
        <v>5012908.0232399991</v>
      </c>
      <c r="T20" s="711">
        <v>1379</v>
      </c>
      <c r="U20" s="1130">
        <v>798578.3459999999</v>
      </c>
      <c r="V20" s="711">
        <v>181583</v>
      </c>
      <c r="W20" s="1130">
        <v>54271065</v>
      </c>
      <c r="X20" s="712">
        <v>2141908</v>
      </c>
      <c r="Y20" s="713">
        <v>8.1569348958761765</v>
      </c>
      <c r="Z20" s="1131">
        <v>1830808994.0377717</v>
      </c>
      <c r="AA20" s="713">
        <v>9.801353146172838</v>
      </c>
    </row>
    <row r="21" spans="1:27" s="714" customFormat="1" ht="54" customHeight="1">
      <c r="A21" s="715" t="s">
        <v>180</v>
      </c>
      <c r="B21" s="711">
        <v>193481</v>
      </c>
      <c r="C21" s="1130">
        <v>25363224.599999998</v>
      </c>
      <c r="D21" s="711">
        <v>369269</v>
      </c>
      <c r="E21" s="1130">
        <v>54036011.520000003</v>
      </c>
      <c r="F21" s="711">
        <v>414</v>
      </c>
      <c r="G21" s="1130">
        <v>467870.16999999993</v>
      </c>
      <c r="H21" s="711">
        <v>0</v>
      </c>
      <c r="I21" s="1130">
        <v>0</v>
      </c>
      <c r="J21" s="711">
        <v>563164</v>
      </c>
      <c r="K21" s="1130">
        <v>79867106.289999992</v>
      </c>
      <c r="L21" s="711">
        <v>910802</v>
      </c>
      <c r="M21" s="1130">
        <v>90356458.306999996</v>
      </c>
      <c r="N21" s="711">
        <v>77754</v>
      </c>
      <c r="O21" s="1130">
        <v>229998052.54190004</v>
      </c>
      <c r="P21" s="711">
        <v>595</v>
      </c>
      <c r="Q21" s="1130">
        <v>235264.84000000003</v>
      </c>
      <c r="R21" s="711">
        <v>0</v>
      </c>
      <c r="S21" s="1130">
        <v>0</v>
      </c>
      <c r="T21" s="711">
        <v>0</v>
      </c>
      <c r="U21" s="1130">
        <v>0</v>
      </c>
      <c r="V21" s="711">
        <v>79831</v>
      </c>
      <c r="W21" s="1130">
        <v>24212550</v>
      </c>
      <c r="X21" s="712">
        <v>1632146</v>
      </c>
      <c r="Y21" s="713">
        <v>6.2156304857933753</v>
      </c>
      <c r="Z21" s="1131">
        <v>424669431.97890007</v>
      </c>
      <c r="AA21" s="713">
        <v>2.2734949886989413</v>
      </c>
    </row>
    <row r="22" spans="1:27" s="714" customFormat="1" ht="54" customHeight="1">
      <c r="A22" s="716" t="s">
        <v>181</v>
      </c>
      <c r="B22" s="711">
        <v>44832</v>
      </c>
      <c r="C22" s="1130">
        <v>10029136.99003</v>
      </c>
      <c r="D22" s="711">
        <v>26557</v>
      </c>
      <c r="E22" s="1130">
        <v>4765763.28816</v>
      </c>
      <c r="F22" s="711">
        <v>2708</v>
      </c>
      <c r="G22" s="1130">
        <v>579965.21658999997</v>
      </c>
      <c r="H22" s="711">
        <v>0</v>
      </c>
      <c r="I22" s="1130">
        <v>0</v>
      </c>
      <c r="J22" s="711">
        <v>74097</v>
      </c>
      <c r="K22" s="1130">
        <v>15374865.49478</v>
      </c>
      <c r="L22" s="711">
        <v>3348</v>
      </c>
      <c r="M22" s="1130">
        <v>49872.951999999997</v>
      </c>
      <c r="N22" s="711">
        <v>126</v>
      </c>
      <c r="O22" s="1130">
        <v>14177353.777000001</v>
      </c>
      <c r="P22" s="711">
        <v>0</v>
      </c>
      <c r="Q22" s="1130">
        <v>0</v>
      </c>
      <c r="R22" s="711">
        <v>0</v>
      </c>
      <c r="S22" s="1130">
        <v>0</v>
      </c>
      <c r="T22" s="711">
        <v>0</v>
      </c>
      <c r="U22" s="1130">
        <v>0</v>
      </c>
      <c r="V22" s="711">
        <v>0</v>
      </c>
      <c r="W22" s="1130">
        <v>0</v>
      </c>
      <c r="X22" s="712">
        <v>77571</v>
      </c>
      <c r="Y22" s="713">
        <v>0.29541025889441136</v>
      </c>
      <c r="Z22" s="1131">
        <v>29602092.223779999</v>
      </c>
      <c r="AA22" s="713">
        <v>0.1584766956551551</v>
      </c>
    </row>
    <row r="23" spans="1:27" s="714" customFormat="1" ht="54" customHeight="1">
      <c r="A23" s="715" t="s">
        <v>182</v>
      </c>
      <c r="B23" s="711">
        <v>40783</v>
      </c>
      <c r="C23" s="1130">
        <v>9133123.1291000005</v>
      </c>
      <c r="D23" s="711">
        <v>341900</v>
      </c>
      <c r="E23" s="1130">
        <v>66726196.466250002</v>
      </c>
      <c r="F23" s="711">
        <v>5236</v>
      </c>
      <c r="G23" s="1130">
        <v>1533404</v>
      </c>
      <c r="H23" s="711">
        <v>0</v>
      </c>
      <c r="I23" s="1130">
        <v>0</v>
      </c>
      <c r="J23" s="711">
        <v>387919</v>
      </c>
      <c r="K23" s="1130">
        <v>77392723.595349997</v>
      </c>
      <c r="L23" s="711">
        <v>0</v>
      </c>
      <c r="M23" s="1130">
        <v>0</v>
      </c>
      <c r="N23" s="711">
        <v>1309603</v>
      </c>
      <c r="O23" s="1130">
        <v>700324686.25124514</v>
      </c>
      <c r="P23" s="711">
        <v>30267</v>
      </c>
      <c r="Q23" s="1130">
        <v>7342603.72566</v>
      </c>
      <c r="R23" s="711">
        <v>7845</v>
      </c>
      <c r="S23" s="1130">
        <v>22412541.054899998</v>
      </c>
      <c r="T23" s="711">
        <v>0</v>
      </c>
      <c r="U23" s="1130">
        <v>0</v>
      </c>
      <c r="V23" s="711">
        <v>8826</v>
      </c>
      <c r="W23" s="1130">
        <v>5539930</v>
      </c>
      <c r="X23" s="712">
        <v>1744460</v>
      </c>
      <c r="Y23" s="713">
        <v>6.6433509975499199</v>
      </c>
      <c r="Z23" s="1131">
        <v>813012484.62715518</v>
      </c>
      <c r="AA23" s="713">
        <v>4.3525143802706054</v>
      </c>
    </row>
    <row r="24" spans="1:27" s="714" customFormat="1" ht="54" customHeight="1">
      <c r="A24" s="715" t="s">
        <v>183</v>
      </c>
      <c r="B24" s="711">
        <v>5021</v>
      </c>
      <c r="C24" s="1130">
        <v>455988</v>
      </c>
      <c r="D24" s="711">
        <v>17052</v>
      </c>
      <c r="E24" s="1130">
        <v>1485487</v>
      </c>
      <c r="F24" s="711">
        <v>60110</v>
      </c>
      <c r="G24" s="1130">
        <v>10661318</v>
      </c>
      <c r="H24" s="711">
        <v>0</v>
      </c>
      <c r="I24" s="1130">
        <v>0</v>
      </c>
      <c r="J24" s="711">
        <v>82183</v>
      </c>
      <c r="K24" s="1130">
        <v>12602793</v>
      </c>
      <c r="L24" s="711">
        <v>5241</v>
      </c>
      <c r="M24" s="1130">
        <v>129785</v>
      </c>
      <c r="N24" s="711">
        <v>4582</v>
      </c>
      <c r="O24" s="1130">
        <v>51507671</v>
      </c>
      <c r="P24" s="711">
        <v>0</v>
      </c>
      <c r="Q24" s="1130">
        <v>0</v>
      </c>
      <c r="R24" s="711">
        <v>0</v>
      </c>
      <c r="S24" s="1130">
        <v>0</v>
      </c>
      <c r="T24" s="711">
        <v>0</v>
      </c>
      <c r="U24" s="1130">
        <v>0</v>
      </c>
      <c r="V24" s="711">
        <v>4058</v>
      </c>
      <c r="W24" s="1130">
        <v>65231815.000000007</v>
      </c>
      <c r="X24" s="712">
        <v>96064</v>
      </c>
      <c r="Y24" s="713">
        <v>0.36583634490251171</v>
      </c>
      <c r="Z24" s="1131">
        <v>129472064</v>
      </c>
      <c r="AA24" s="713">
        <v>0.69313698259104695</v>
      </c>
    </row>
    <row r="25" spans="1:27" s="714" customFormat="1" ht="54" customHeight="1">
      <c r="A25" s="715" t="s">
        <v>184</v>
      </c>
      <c r="B25" s="711">
        <v>121364</v>
      </c>
      <c r="C25" s="1130">
        <v>62878982.785840005</v>
      </c>
      <c r="D25" s="711">
        <v>934954</v>
      </c>
      <c r="E25" s="1130">
        <v>177277484.37770998</v>
      </c>
      <c r="F25" s="711">
        <v>9065</v>
      </c>
      <c r="G25" s="1130">
        <v>451552.66999999993</v>
      </c>
      <c r="H25" s="711">
        <v>0</v>
      </c>
      <c r="I25" s="1130">
        <v>0</v>
      </c>
      <c r="J25" s="711">
        <v>1065383</v>
      </c>
      <c r="K25" s="1130">
        <v>240608019.83354998</v>
      </c>
      <c r="L25" s="711">
        <v>49902</v>
      </c>
      <c r="M25" s="1130">
        <v>5303837.1237200014</v>
      </c>
      <c r="N25" s="711">
        <v>102</v>
      </c>
      <c r="O25" s="1130">
        <v>736687158.38952994</v>
      </c>
      <c r="P25" s="711">
        <v>3773</v>
      </c>
      <c r="Q25" s="1130">
        <v>1804941.3870000001</v>
      </c>
      <c r="R25" s="711">
        <v>5</v>
      </c>
      <c r="S25" s="1130">
        <v>2340</v>
      </c>
      <c r="T25" s="711">
        <v>0</v>
      </c>
      <c r="U25" s="1130">
        <v>0</v>
      </c>
      <c r="V25" s="711">
        <v>184</v>
      </c>
      <c r="W25" s="1130">
        <v>409200</v>
      </c>
      <c r="X25" s="712">
        <v>1119349</v>
      </c>
      <c r="Y25" s="713">
        <v>4.2627680174704521</v>
      </c>
      <c r="Z25" s="1131">
        <v>984815496.73379993</v>
      </c>
      <c r="AA25" s="713">
        <v>5.2722728033050368</v>
      </c>
    </row>
    <row r="26" spans="1:27" s="714" customFormat="1" ht="54" customHeight="1">
      <c r="A26" s="715" t="s">
        <v>796</v>
      </c>
      <c r="B26" s="711">
        <v>6776</v>
      </c>
      <c r="C26" s="1130">
        <v>2339507.8159999996</v>
      </c>
      <c r="D26" s="711">
        <v>41513</v>
      </c>
      <c r="E26" s="1130">
        <v>5827894.9940000009</v>
      </c>
      <c r="F26" s="711">
        <v>336</v>
      </c>
      <c r="G26" s="1130">
        <v>145987.35799999998</v>
      </c>
      <c r="H26" s="711">
        <v>0</v>
      </c>
      <c r="I26" s="1130">
        <v>0</v>
      </c>
      <c r="J26" s="711">
        <v>48625</v>
      </c>
      <c r="K26" s="1130">
        <v>8313390.1679999996</v>
      </c>
      <c r="L26" s="711">
        <v>0</v>
      </c>
      <c r="M26" s="1130">
        <v>0</v>
      </c>
      <c r="N26" s="711">
        <v>177</v>
      </c>
      <c r="O26" s="1130">
        <v>127832247.70599999</v>
      </c>
      <c r="P26" s="711">
        <v>35</v>
      </c>
      <c r="Q26" s="1130">
        <v>1124.991</v>
      </c>
      <c r="R26" s="711">
        <v>0</v>
      </c>
      <c r="S26" s="1130">
        <v>0</v>
      </c>
      <c r="T26" s="711">
        <v>0</v>
      </c>
      <c r="U26" s="1130">
        <v>0</v>
      </c>
      <c r="V26" s="711">
        <v>12648</v>
      </c>
      <c r="W26" s="1130">
        <v>51280880</v>
      </c>
      <c r="X26" s="712">
        <v>61485</v>
      </c>
      <c r="Y26" s="713">
        <v>0.23415064609355152</v>
      </c>
      <c r="Z26" s="1131">
        <v>187427642.86499998</v>
      </c>
      <c r="AA26" s="713">
        <v>1.0034058839874402</v>
      </c>
    </row>
    <row r="27" spans="1:27" s="714" customFormat="1" ht="54" customHeight="1">
      <c r="A27" s="715" t="s">
        <v>344</v>
      </c>
      <c r="B27" s="711">
        <v>87936</v>
      </c>
      <c r="C27" s="1130">
        <v>15627152.070000002</v>
      </c>
      <c r="D27" s="711">
        <v>99006</v>
      </c>
      <c r="E27" s="1130">
        <v>19003910.199999999</v>
      </c>
      <c r="F27" s="711">
        <v>153</v>
      </c>
      <c r="G27" s="1130">
        <v>112516.36</v>
      </c>
      <c r="H27" s="711">
        <v>0</v>
      </c>
      <c r="I27" s="1130">
        <v>0</v>
      </c>
      <c r="J27" s="711">
        <v>187095</v>
      </c>
      <c r="K27" s="1130">
        <v>34743578.630000003</v>
      </c>
      <c r="L27" s="711">
        <v>521</v>
      </c>
      <c r="M27" s="1130">
        <v>18694.029999999988</v>
      </c>
      <c r="N27" s="711">
        <v>442</v>
      </c>
      <c r="O27" s="1130">
        <v>544835340.85000002</v>
      </c>
      <c r="P27" s="711">
        <v>687</v>
      </c>
      <c r="Q27" s="1130">
        <v>154122.69999999998</v>
      </c>
      <c r="R27" s="711">
        <v>0</v>
      </c>
      <c r="S27" s="1130">
        <v>0</v>
      </c>
      <c r="T27" s="711">
        <v>0</v>
      </c>
      <c r="U27" s="1130">
        <v>0</v>
      </c>
      <c r="V27" s="711">
        <v>22044</v>
      </c>
      <c r="W27" s="1130">
        <v>9882809</v>
      </c>
      <c r="X27" s="712">
        <v>210789</v>
      </c>
      <c r="Y27" s="713">
        <v>0.80273856289198375</v>
      </c>
      <c r="Z27" s="1131">
        <v>589634545.21000004</v>
      </c>
      <c r="AA27" s="713">
        <v>3.1566462823849291</v>
      </c>
    </row>
    <row r="28" spans="1:27" s="714" customFormat="1" ht="54" customHeight="1">
      <c r="A28" s="715" t="s">
        <v>185</v>
      </c>
      <c r="B28" s="711">
        <v>1246443</v>
      </c>
      <c r="C28" s="1130">
        <v>218171575.62</v>
      </c>
      <c r="D28" s="711">
        <v>2862333</v>
      </c>
      <c r="E28" s="1130">
        <v>473503754.73000008</v>
      </c>
      <c r="F28" s="711">
        <v>53528</v>
      </c>
      <c r="G28" s="1130">
        <v>14602620.640000001</v>
      </c>
      <c r="H28" s="711">
        <v>0</v>
      </c>
      <c r="I28" s="1130">
        <v>0</v>
      </c>
      <c r="J28" s="711">
        <v>4162304</v>
      </c>
      <c r="K28" s="1130">
        <v>706277950.99000001</v>
      </c>
      <c r="L28" s="711">
        <v>292093</v>
      </c>
      <c r="M28" s="1130">
        <v>6405941.9400000004</v>
      </c>
      <c r="N28" s="711">
        <v>2251</v>
      </c>
      <c r="O28" s="1130">
        <v>1111421038.3287101</v>
      </c>
      <c r="P28" s="711">
        <v>19598</v>
      </c>
      <c r="Q28" s="1130">
        <v>9093826.3800000008</v>
      </c>
      <c r="R28" s="711">
        <v>581</v>
      </c>
      <c r="S28" s="1130">
        <v>722089.67</v>
      </c>
      <c r="T28" s="711">
        <v>556</v>
      </c>
      <c r="U28" s="1130">
        <v>539315.25999999989</v>
      </c>
      <c r="V28" s="711">
        <v>179409</v>
      </c>
      <c r="W28" s="1130">
        <v>60203800</v>
      </c>
      <c r="X28" s="712">
        <v>4656792</v>
      </c>
      <c r="Y28" s="713">
        <v>17.734258038924647</v>
      </c>
      <c r="Z28" s="1131">
        <v>1894663962.5687101</v>
      </c>
      <c r="AA28" s="713">
        <v>10.143204807786734</v>
      </c>
    </row>
    <row r="29" spans="1:27" s="714" customFormat="1" ht="54" customHeight="1">
      <c r="A29" s="715" t="s">
        <v>186</v>
      </c>
      <c r="B29" s="711">
        <v>46916</v>
      </c>
      <c r="C29" s="1130">
        <v>20740699.823989999</v>
      </c>
      <c r="D29" s="711">
        <v>45318</v>
      </c>
      <c r="E29" s="1130">
        <v>17456601.481390003</v>
      </c>
      <c r="F29" s="711">
        <v>576</v>
      </c>
      <c r="G29" s="1130">
        <v>368377.065</v>
      </c>
      <c r="H29" s="711">
        <v>0</v>
      </c>
      <c r="I29" s="1130">
        <v>0</v>
      </c>
      <c r="J29" s="711">
        <v>92810</v>
      </c>
      <c r="K29" s="1130">
        <v>38565678.370379999</v>
      </c>
      <c r="L29" s="711">
        <v>1118</v>
      </c>
      <c r="M29" s="1130">
        <v>121152.14000000001</v>
      </c>
      <c r="N29" s="711">
        <v>1166</v>
      </c>
      <c r="O29" s="1130">
        <v>69467844.701440006</v>
      </c>
      <c r="P29" s="711">
        <v>3018</v>
      </c>
      <c r="Q29" s="1130">
        <v>1596748.581</v>
      </c>
      <c r="R29" s="711">
        <v>0</v>
      </c>
      <c r="S29" s="1130">
        <v>0</v>
      </c>
      <c r="T29" s="711">
        <v>0</v>
      </c>
      <c r="U29" s="1130">
        <v>0</v>
      </c>
      <c r="V29" s="711">
        <v>21180</v>
      </c>
      <c r="W29" s="1130">
        <v>17503300</v>
      </c>
      <c r="X29" s="712">
        <v>119292</v>
      </c>
      <c r="Y29" s="713">
        <v>0.45429452506777168</v>
      </c>
      <c r="Z29" s="1131">
        <v>127254723.79282001</v>
      </c>
      <c r="AA29" s="713">
        <v>0.68126630985208014</v>
      </c>
    </row>
    <row r="30" spans="1:27" s="714" customFormat="1" ht="54" customHeight="1">
      <c r="A30" s="717" t="s">
        <v>187</v>
      </c>
      <c r="B30" s="711">
        <v>49469</v>
      </c>
      <c r="C30" s="1130">
        <v>16950035</v>
      </c>
      <c r="D30" s="711">
        <v>48207</v>
      </c>
      <c r="E30" s="1130">
        <v>12774574</v>
      </c>
      <c r="F30" s="711">
        <v>3771</v>
      </c>
      <c r="G30" s="1130">
        <v>1396220</v>
      </c>
      <c r="H30" s="711">
        <v>0</v>
      </c>
      <c r="I30" s="1130">
        <v>0</v>
      </c>
      <c r="J30" s="711">
        <v>101447</v>
      </c>
      <c r="K30" s="1130">
        <v>31120829</v>
      </c>
      <c r="L30" s="711">
        <v>0</v>
      </c>
      <c r="M30" s="1130">
        <v>0</v>
      </c>
      <c r="N30" s="711">
        <v>91</v>
      </c>
      <c r="O30" s="1130">
        <v>121441263</v>
      </c>
      <c r="P30" s="711">
        <v>2045</v>
      </c>
      <c r="Q30" s="1130">
        <v>1061999</v>
      </c>
      <c r="R30" s="711">
        <v>0</v>
      </c>
      <c r="S30" s="1130">
        <v>0</v>
      </c>
      <c r="T30" s="711">
        <v>0</v>
      </c>
      <c r="U30" s="1130">
        <v>0</v>
      </c>
      <c r="V30" s="711">
        <v>9224</v>
      </c>
      <c r="W30" s="1130">
        <v>4812350</v>
      </c>
      <c r="X30" s="712">
        <v>112807</v>
      </c>
      <c r="Y30" s="713">
        <v>0.4295979821724854</v>
      </c>
      <c r="Z30" s="1131">
        <v>158436441</v>
      </c>
      <c r="AA30" s="713">
        <v>0.8481996289732775</v>
      </c>
    </row>
    <row r="31" spans="1:27" s="714" customFormat="1" ht="74.25" customHeight="1">
      <c r="A31" s="755" t="s">
        <v>270</v>
      </c>
      <c r="B31" s="707">
        <v>8289313</v>
      </c>
      <c r="C31" s="1137">
        <v>2216363823.9837899</v>
      </c>
      <c r="D31" s="707">
        <v>11129845</v>
      </c>
      <c r="E31" s="1137">
        <v>2599354549.1101131</v>
      </c>
      <c r="F31" s="707">
        <v>1524008</v>
      </c>
      <c r="G31" s="1137">
        <v>619875970.21093976</v>
      </c>
      <c r="H31" s="707">
        <v>98</v>
      </c>
      <c r="I31" s="1137">
        <v>17424.146000000001</v>
      </c>
      <c r="J31" s="707">
        <v>20943264</v>
      </c>
      <c r="K31" s="1137">
        <v>5435611767.4508438</v>
      </c>
      <c r="L31" s="707">
        <v>1271202</v>
      </c>
      <c r="M31" s="1137">
        <v>102795240.93595001</v>
      </c>
      <c r="N31" s="707">
        <v>1649599</v>
      </c>
      <c r="O31" s="1137">
        <v>8920039982.373745</v>
      </c>
      <c r="P31" s="707">
        <v>161343</v>
      </c>
      <c r="Q31" s="1137">
        <v>62427068.888979986</v>
      </c>
      <c r="R31" s="707">
        <v>258251</v>
      </c>
      <c r="S31" s="1137">
        <v>477694492.97933</v>
      </c>
      <c r="T31" s="707">
        <v>77575</v>
      </c>
      <c r="U31" s="1137">
        <v>37674485.416999996</v>
      </c>
      <c r="V31" s="707">
        <v>1897502</v>
      </c>
      <c r="W31" s="1137">
        <v>3642902246.6300006</v>
      </c>
      <c r="X31" s="719">
        <v>26258736</v>
      </c>
      <c r="Y31" s="720">
        <v>100</v>
      </c>
      <c r="Z31" s="708">
        <v>18679145284.67585</v>
      </c>
      <c r="AA31" s="720">
        <v>100</v>
      </c>
    </row>
    <row r="32" spans="1:27">
      <c r="A32" s="19"/>
      <c r="B32" s="20"/>
      <c r="C32" s="1142"/>
      <c r="D32" s="20"/>
      <c r="E32" s="1142"/>
      <c r="F32" s="20"/>
      <c r="G32" s="1142"/>
      <c r="H32" s="20"/>
      <c r="I32" s="1142"/>
      <c r="J32" s="20"/>
      <c r="K32" s="1142"/>
      <c r="L32" s="20"/>
      <c r="M32" s="1142"/>
      <c r="N32" s="20"/>
      <c r="O32" s="1142"/>
      <c r="P32" s="20"/>
      <c r="Q32" s="1142"/>
      <c r="R32" s="20"/>
      <c r="S32" s="1142"/>
      <c r="T32" s="20"/>
      <c r="U32" s="1142"/>
      <c r="V32" s="20"/>
      <c r="W32" s="1142"/>
      <c r="X32" s="20"/>
      <c r="Y32" s="20"/>
      <c r="Z32" s="1141"/>
      <c r="AA32" s="20"/>
    </row>
  </sheetData>
  <mergeCells count="20">
    <mergeCell ref="D6:E6"/>
    <mergeCell ref="F6:G6"/>
    <mergeCell ref="H6:I6"/>
    <mergeCell ref="J6:K6"/>
    <mergeCell ref="A1:E1"/>
    <mergeCell ref="A2:E2"/>
    <mergeCell ref="A4:A8"/>
    <mergeCell ref="B4:O4"/>
    <mergeCell ref="B6:C6"/>
    <mergeCell ref="V4:W5"/>
    <mergeCell ref="X4:AA5"/>
    <mergeCell ref="Y6:Y7"/>
    <mergeCell ref="AA6:AA7"/>
    <mergeCell ref="X3:AA3"/>
    <mergeCell ref="P4:Q5"/>
    <mergeCell ref="R4:S5"/>
    <mergeCell ref="T4:U5"/>
    <mergeCell ref="B5:K5"/>
    <mergeCell ref="L5:M5"/>
    <mergeCell ref="N5:O5"/>
  </mergeCells>
  <printOptions horizontalCentered="1"/>
  <pageMargins left="0.25" right="0.25" top="0.75" bottom="0.75" header="0.3" footer="0.3"/>
  <pageSetup paperSize="9" scale="2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6"/>
  <sheetViews>
    <sheetView view="pageBreakPreview" zoomScale="60" zoomScaleNormal="60" workbookViewId="0">
      <selection sqref="A1:XFD1048576"/>
    </sheetView>
  </sheetViews>
  <sheetFormatPr defaultColWidth="9" defaultRowHeight="21"/>
  <cols>
    <col min="1" max="1" width="29.140625" style="41" customWidth="1"/>
    <col min="2" max="2" width="14.7109375" style="41" bestFit="1" customWidth="1"/>
    <col min="3" max="3" width="18.42578125" style="116" customWidth="1"/>
    <col min="4" max="4" width="14.140625" style="41" customWidth="1"/>
    <col min="5" max="5" width="16.85546875" style="116" bestFit="1" customWidth="1"/>
    <col min="6" max="6" width="14.140625" style="41" customWidth="1"/>
    <col min="7" max="7" width="21.140625" style="116" bestFit="1" customWidth="1"/>
    <col min="8" max="8" width="14.140625" style="41" customWidth="1"/>
    <col min="9" max="9" width="14.85546875" style="116" bestFit="1" customWidth="1"/>
    <col min="10" max="10" width="14.140625" style="41" customWidth="1"/>
    <col min="11" max="11" width="16.85546875" style="116" bestFit="1" customWidth="1"/>
    <col min="12" max="12" width="17.28515625" style="41" customWidth="1"/>
    <col min="13" max="13" width="14.85546875" style="116" bestFit="1" customWidth="1"/>
    <col min="14" max="14" width="15.5703125" style="41" customWidth="1"/>
    <col min="15" max="15" width="18.42578125" style="116" bestFit="1" customWidth="1"/>
    <col min="16" max="16" width="13.28515625" style="41" customWidth="1"/>
    <col min="17" max="17" width="10.7109375" style="41" customWidth="1"/>
    <col min="18" max="18" width="19.140625" style="116" bestFit="1" customWidth="1"/>
    <col min="19" max="19" width="10.7109375" style="41" customWidth="1"/>
    <col min="20" max="16384" width="9" style="41"/>
  </cols>
  <sheetData>
    <row r="1" spans="1:19" s="40" customFormat="1" ht="28.5">
      <c r="A1" s="1544" t="s">
        <v>898</v>
      </c>
      <c r="B1" s="1544"/>
      <c r="C1" s="1544"/>
      <c r="D1" s="1544"/>
      <c r="E1" s="1544"/>
      <c r="G1" s="1143"/>
      <c r="I1" s="1143"/>
      <c r="K1" s="1143"/>
      <c r="M1" s="1143"/>
      <c r="O1" s="1143"/>
      <c r="R1" s="1143"/>
    </row>
    <row r="2" spans="1:19" s="40" customFormat="1" ht="28.5">
      <c r="A2" s="1544" t="s">
        <v>899</v>
      </c>
      <c r="B2" s="1544"/>
      <c r="C2" s="1544"/>
      <c r="D2" s="1544"/>
      <c r="E2" s="1544"/>
      <c r="G2" s="1143"/>
      <c r="I2" s="1143"/>
      <c r="K2" s="1143"/>
      <c r="M2" s="1143"/>
      <c r="O2" s="1143"/>
      <c r="R2" s="1143"/>
    </row>
    <row r="3" spans="1:19" s="40" customFormat="1" ht="28.5">
      <c r="A3" s="126"/>
      <c r="C3" s="1143"/>
      <c r="E3" s="1143"/>
      <c r="G3" s="1143"/>
      <c r="I3" s="1143"/>
      <c r="K3" s="1143"/>
      <c r="M3" s="1143"/>
      <c r="O3" s="1143"/>
      <c r="P3" s="1548" t="s">
        <v>269</v>
      </c>
      <c r="Q3" s="1548"/>
      <c r="R3" s="1548"/>
      <c r="S3" s="1548"/>
    </row>
    <row r="4" spans="1:19" ht="45" customHeight="1">
      <c r="A4" s="1546" t="s">
        <v>544</v>
      </c>
      <c r="B4" s="1549" t="s">
        <v>736</v>
      </c>
      <c r="C4" s="1551"/>
      <c r="D4" s="1551"/>
      <c r="E4" s="1551"/>
      <c r="F4" s="1551"/>
      <c r="G4" s="1551"/>
      <c r="H4" s="1551"/>
      <c r="I4" s="1551"/>
      <c r="J4" s="1551"/>
      <c r="K4" s="1551"/>
      <c r="L4" s="1551"/>
      <c r="M4" s="1551"/>
      <c r="N4" s="1551"/>
      <c r="O4" s="1550"/>
      <c r="P4" s="1547" t="s">
        <v>730</v>
      </c>
      <c r="Q4" s="1547"/>
      <c r="R4" s="1547"/>
      <c r="S4" s="1547"/>
    </row>
    <row r="5" spans="1:19" s="54" customFormat="1" ht="94.5" customHeight="1">
      <c r="A5" s="1546"/>
      <c r="B5" s="1547" t="s">
        <v>729</v>
      </c>
      <c r="C5" s="1547"/>
      <c r="D5" s="1549" t="s">
        <v>731</v>
      </c>
      <c r="E5" s="1550"/>
      <c r="F5" s="1547" t="s">
        <v>732</v>
      </c>
      <c r="G5" s="1547"/>
      <c r="H5" s="1549" t="s">
        <v>733</v>
      </c>
      <c r="I5" s="1550"/>
      <c r="J5" s="1549" t="s">
        <v>734</v>
      </c>
      <c r="K5" s="1550"/>
      <c r="L5" s="1549" t="s">
        <v>735</v>
      </c>
      <c r="M5" s="1550"/>
      <c r="N5" s="1549" t="s">
        <v>605</v>
      </c>
      <c r="O5" s="1550"/>
      <c r="P5" s="1547"/>
      <c r="Q5" s="1547"/>
      <c r="R5" s="1547"/>
      <c r="S5" s="1547"/>
    </row>
    <row r="6" spans="1:19" s="54" customFormat="1" ht="154.5" customHeight="1">
      <c r="A6" s="1546"/>
      <c r="B6" s="42" t="s">
        <v>904</v>
      </c>
      <c r="C6" s="1187" t="s">
        <v>905</v>
      </c>
      <c r="D6" s="42" t="s">
        <v>904</v>
      </c>
      <c r="E6" s="1187" t="s">
        <v>905</v>
      </c>
      <c r="F6" s="42" t="s">
        <v>904</v>
      </c>
      <c r="G6" s="1187" t="s">
        <v>905</v>
      </c>
      <c r="H6" s="42" t="s">
        <v>904</v>
      </c>
      <c r="I6" s="1187" t="s">
        <v>905</v>
      </c>
      <c r="J6" s="42" t="s">
        <v>904</v>
      </c>
      <c r="K6" s="1187" t="s">
        <v>905</v>
      </c>
      <c r="L6" s="42" t="s">
        <v>904</v>
      </c>
      <c r="M6" s="1187" t="s">
        <v>905</v>
      </c>
      <c r="N6" s="42" t="s">
        <v>904</v>
      </c>
      <c r="O6" s="1187" t="s">
        <v>905</v>
      </c>
      <c r="P6" s="177" t="s">
        <v>904</v>
      </c>
      <c r="Q6" s="43" t="s">
        <v>545</v>
      </c>
      <c r="R6" s="1191" t="s">
        <v>905</v>
      </c>
      <c r="S6" s="43" t="s">
        <v>545</v>
      </c>
    </row>
    <row r="7" spans="1:19" s="758" customFormat="1" ht="90" customHeight="1">
      <c r="A7" s="1029" t="s">
        <v>900</v>
      </c>
      <c r="B7" s="1030">
        <v>535847</v>
      </c>
      <c r="C7" s="1031">
        <v>167745.08228170977</v>
      </c>
      <c r="D7" s="1030">
        <v>87767</v>
      </c>
      <c r="E7" s="1031">
        <v>5751.6683635800009</v>
      </c>
      <c r="F7" s="1030">
        <v>239085</v>
      </c>
      <c r="G7" s="1031">
        <v>670802.13769726804</v>
      </c>
      <c r="H7" s="1030">
        <v>31</v>
      </c>
      <c r="I7" s="1031">
        <v>2.985268</v>
      </c>
      <c r="J7" s="1030">
        <v>0</v>
      </c>
      <c r="K7" s="1031">
        <v>0</v>
      </c>
      <c r="L7" s="1030">
        <v>0</v>
      </c>
      <c r="M7" s="1031">
        <v>0</v>
      </c>
      <c r="N7" s="1030">
        <v>256863</v>
      </c>
      <c r="O7" s="1031">
        <v>91991.498999999996</v>
      </c>
      <c r="P7" s="756">
        <v>1119593</v>
      </c>
      <c r="Q7" s="757">
        <v>30.938641018052348</v>
      </c>
      <c r="R7" s="1192">
        <v>936293.37261055782</v>
      </c>
      <c r="S7" s="757">
        <v>25.485022375188077</v>
      </c>
    </row>
    <row r="8" spans="1:19" s="758" customFormat="1" ht="90" customHeight="1">
      <c r="A8" s="761" t="s">
        <v>901</v>
      </c>
      <c r="B8" s="1030">
        <v>91933</v>
      </c>
      <c r="C8" s="1031">
        <v>16868.153784869999</v>
      </c>
      <c r="D8" s="1030">
        <v>7315</v>
      </c>
      <c r="E8" s="1031">
        <v>527.73583299999996</v>
      </c>
      <c r="F8" s="1030">
        <v>2646</v>
      </c>
      <c r="G8" s="1031">
        <v>9429.2636562356638</v>
      </c>
      <c r="H8" s="1030">
        <v>147</v>
      </c>
      <c r="I8" s="1031">
        <v>47.218252180000007</v>
      </c>
      <c r="J8" s="1030">
        <v>138</v>
      </c>
      <c r="K8" s="1031">
        <v>200.18522999999999</v>
      </c>
      <c r="L8" s="1030">
        <v>155</v>
      </c>
      <c r="M8" s="1031">
        <v>54.177</v>
      </c>
      <c r="N8" s="1030">
        <v>2748</v>
      </c>
      <c r="O8" s="1031">
        <v>3709.7114958900002</v>
      </c>
      <c r="P8" s="756">
        <v>105082</v>
      </c>
      <c r="Q8" s="757">
        <v>2.9038179726552213</v>
      </c>
      <c r="R8" s="1192">
        <v>30836.445252175661</v>
      </c>
      <c r="S8" s="757">
        <v>0.83933895102965006</v>
      </c>
    </row>
    <row r="9" spans="1:19" s="758" customFormat="1" ht="90" customHeight="1">
      <c r="A9" s="761" t="s">
        <v>902</v>
      </c>
      <c r="B9" s="1030">
        <v>705097</v>
      </c>
      <c r="C9" s="1031">
        <v>175548.91550469</v>
      </c>
      <c r="D9" s="1030">
        <v>46370</v>
      </c>
      <c r="E9" s="1031">
        <v>3360.790575</v>
      </c>
      <c r="F9" s="1030">
        <v>9852</v>
      </c>
      <c r="G9" s="1031">
        <v>143767.58379806846</v>
      </c>
      <c r="H9" s="1030">
        <v>3474</v>
      </c>
      <c r="I9" s="1031">
        <v>1239.5188957399998</v>
      </c>
      <c r="J9" s="1030">
        <v>15677</v>
      </c>
      <c r="K9" s="1031">
        <v>22092.584297630001</v>
      </c>
      <c r="L9" s="1030">
        <v>8592</v>
      </c>
      <c r="M9" s="1031">
        <v>2954.234336</v>
      </c>
      <c r="N9" s="1030">
        <v>86</v>
      </c>
      <c r="O9" s="1031">
        <v>106.4</v>
      </c>
      <c r="P9" s="756">
        <v>789148</v>
      </c>
      <c r="Q9" s="757">
        <v>21.807180539815789</v>
      </c>
      <c r="R9" s="1192">
        <v>349070.02740712848</v>
      </c>
      <c r="S9" s="757">
        <v>9.501356860162689</v>
      </c>
    </row>
    <row r="10" spans="1:19" s="758" customFormat="1" ht="90" customHeight="1">
      <c r="A10" s="761" t="s">
        <v>903</v>
      </c>
      <c r="B10" s="1030">
        <v>819045</v>
      </c>
      <c r="C10" s="1031">
        <v>197974.96056778004</v>
      </c>
      <c r="D10" s="1030">
        <v>29244</v>
      </c>
      <c r="E10" s="1031">
        <v>4534.5486109999993</v>
      </c>
      <c r="F10" s="1030">
        <v>9028</v>
      </c>
      <c r="G10" s="1031">
        <v>964502.77252418117</v>
      </c>
      <c r="H10" s="1030">
        <v>4408</v>
      </c>
      <c r="I10" s="1031">
        <v>769.31500903999995</v>
      </c>
      <c r="J10" s="1030">
        <v>2300</v>
      </c>
      <c r="K10" s="1031">
        <v>3203.303016230002</v>
      </c>
      <c r="L10" s="1030">
        <v>1050</v>
      </c>
      <c r="M10" s="1031">
        <v>730.072225</v>
      </c>
      <c r="N10" s="1030">
        <v>83226</v>
      </c>
      <c r="O10" s="1031">
        <v>58305.577499999999</v>
      </c>
      <c r="P10" s="756">
        <v>948301</v>
      </c>
      <c r="Q10" s="757">
        <v>26.205187256494156</v>
      </c>
      <c r="R10" s="1192">
        <v>1230020.5494532313</v>
      </c>
      <c r="S10" s="757">
        <v>33.479999049181835</v>
      </c>
    </row>
    <row r="11" spans="1:19" s="758" customFormat="1" ht="90" customHeight="1">
      <c r="A11" s="760" t="s">
        <v>207</v>
      </c>
      <c r="B11" s="1032">
        <v>415822</v>
      </c>
      <c r="C11" s="1188">
        <v>65059.969695940003</v>
      </c>
      <c r="D11" s="1032">
        <v>7</v>
      </c>
      <c r="E11" s="1188">
        <v>1393.6439628000001</v>
      </c>
      <c r="F11" s="1032">
        <v>2548</v>
      </c>
      <c r="G11" s="1188">
        <v>464913.81943860615</v>
      </c>
      <c r="H11" s="1032">
        <v>268</v>
      </c>
      <c r="I11" s="1188">
        <v>361.47086641999999</v>
      </c>
      <c r="J11" s="1032">
        <v>1564</v>
      </c>
      <c r="K11" s="1188">
        <v>7222.2099923999995</v>
      </c>
      <c r="L11" s="1032">
        <v>32</v>
      </c>
      <c r="M11" s="1188">
        <v>211.89196299999998</v>
      </c>
      <c r="N11" s="1032">
        <v>236388</v>
      </c>
      <c r="O11" s="1188">
        <v>588513.20743811002</v>
      </c>
      <c r="P11" s="756">
        <v>656629</v>
      </c>
      <c r="Q11" s="757">
        <v>18.145173212982481</v>
      </c>
      <c r="R11" s="1192">
        <v>1127676.2133572761</v>
      </c>
      <c r="S11" s="757">
        <v>30.694282764437759</v>
      </c>
    </row>
    <row r="12" spans="1:19" s="758" customFormat="1" ht="90" customHeight="1">
      <c r="A12" s="759" t="s">
        <v>341</v>
      </c>
      <c r="B12" s="1033">
        <v>2567744</v>
      </c>
      <c r="C12" s="971">
        <v>623197.08183498983</v>
      </c>
      <c r="D12" s="1033">
        <v>170703</v>
      </c>
      <c r="E12" s="971">
        <v>15568.387345380001</v>
      </c>
      <c r="F12" s="1033">
        <v>263159</v>
      </c>
      <c r="G12" s="971">
        <v>2253415.5771143595</v>
      </c>
      <c r="H12" s="1033">
        <v>8328</v>
      </c>
      <c r="I12" s="971">
        <v>2420.5082913799997</v>
      </c>
      <c r="J12" s="1033">
        <v>19679</v>
      </c>
      <c r="K12" s="971">
        <v>32718.282536260002</v>
      </c>
      <c r="L12" s="1033">
        <v>9829</v>
      </c>
      <c r="M12" s="971">
        <v>3950.375524</v>
      </c>
      <c r="N12" s="1033">
        <v>579311</v>
      </c>
      <c r="O12" s="971">
        <v>742626.39543400006</v>
      </c>
      <c r="P12" s="756">
        <v>3618753</v>
      </c>
      <c r="Q12" s="762">
        <v>100</v>
      </c>
      <c r="R12" s="1192">
        <v>3673896.608080369</v>
      </c>
      <c r="S12" s="762">
        <v>100</v>
      </c>
    </row>
    <row r="13" spans="1:19" s="758" customFormat="1" ht="33.75" customHeight="1">
      <c r="A13" s="1545" t="s">
        <v>267</v>
      </c>
      <c r="B13" s="1545"/>
      <c r="C13" s="1545"/>
      <c r="D13" s="1545"/>
      <c r="E13" s="1545"/>
      <c r="F13" s="850"/>
      <c r="G13" s="1190"/>
      <c r="H13" s="850"/>
      <c r="I13" s="1190"/>
      <c r="J13" s="850"/>
      <c r="K13" s="1190"/>
      <c r="L13" s="850"/>
      <c r="M13" s="1190"/>
      <c r="N13" s="850"/>
      <c r="O13" s="116"/>
      <c r="P13" s="41"/>
      <c r="Q13" s="41"/>
      <c r="R13" s="116"/>
      <c r="S13" s="851"/>
    </row>
    <row r="14" spans="1:19" ht="33.75" customHeight="1">
      <c r="A14" s="1545" t="s">
        <v>268</v>
      </c>
      <c r="B14" s="1545"/>
      <c r="C14" s="1545"/>
      <c r="D14" s="1545"/>
      <c r="E14" s="1545"/>
    </row>
    <row r="15" spans="1:19">
      <c r="A15" s="51"/>
      <c r="B15" s="51"/>
      <c r="C15" s="175"/>
      <c r="D15" s="51"/>
      <c r="E15" s="175"/>
      <c r="F15" s="51"/>
      <c r="G15" s="175"/>
      <c r="H15" s="51"/>
      <c r="I15" s="175"/>
      <c r="J15" s="51"/>
      <c r="K15" s="175"/>
      <c r="L15" s="51"/>
      <c r="M15" s="175"/>
      <c r="N15" s="51"/>
      <c r="O15" s="175"/>
      <c r="P15" s="51"/>
      <c r="Q15" s="51"/>
      <c r="R15" s="175"/>
      <c r="S15" s="51"/>
    </row>
    <row r="16" spans="1:19" ht="23.25">
      <c r="A16" s="52"/>
      <c r="B16" s="53"/>
      <c r="C16" s="1189"/>
      <c r="D16" s="53"/>
      <c r="E16" s="1189"/>
      <c r="F16" s="53"/>
      <c r="G16" s="1189"/>
      <c r="H16" s="53"/>
      <c r="I16" s="1189"/>
      <c r="J16" s="53"/>
      <c r="K16" s="1189"/>
      <c r="L16" s="53"/>
      <c r="M16" s="1189"/>
      <c r="N16" s="53"/>
      <c r="O16" s="1189"/>
      <c r="P16" s="53"/>
      <c r="Q16" s="53"/>
      <c r="R16" s="1189"/>
      <c r="S16" s="53"/>
    </row>
  </sheetData>
  <mergeCells count="15">
    <mergeCell ref="P3:S3"/>
    <mergeCell ref="P4:S5"/>
    <mergeCell ref="D5:E5"/>
    <mergeCell ref="N5:O5"/>
    <mergeCell ref="F5:G5"/>
    <mergeCell ref="H5:I5"/>
    <mergeCell ref="J5:K5"/>
    <mergeCell ref="L5:M5"/>
    <mergeCell ref="B4:O4"/>
    <mergeCell ref="A1:E1"/>
    <mergeCell ref="A2:E2"/>
    <mergeCell ref="A14:E14"/>
    <mergeCell ref="A4:A6"/>
    <mergeCell ref="B5:C5"/>
    <mergeCell ref="A13:E13"/>
  </mergeCells>
  <printOptions horizontalCentered="1"/>
  <pageMargins left="0.25" right="0.25" top="0.75" bottom="0.75" header="0.3" footer="0.3"/>
  <pageSetup paperSize="9" scale="46" orientation="landscape" r:id="rId1"/>
  <headerFooter alignWithMargins="0"/>
  <rowBreaks count="1" manualBreakCount="1">
    <brk id="1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26"/>
  <sheetViews>
    <sheetView topLeftCell="B1" zoomScale="70" zoomScaleNormal="70" workbookViewId="0">
      <selection activeCell="B1" sqref="A1:XFD1048576"/>
    </sheetView>
  </sheetViews>
  <sheetFormatPr defaultColWidth="25.42578125" defaultRowHeight="25.5" customHeight="1"/>
  <cols>
    <col min="1" max="1" width="9.7109375" style="55" hidden="1" customWidth="1"/>
    <col min="2" max="2" width="37.5703125" style="60" bestFit="1" customWidth="1"/>
    <col min="3" max="3" width="20" style="1204" bestFit="1" customWidth="1"/>
    <col min="4" max="4" width="21.28515625" style="1204" customWidth="1"/>
    <col min="5" max="5" width="18.85546875" style="1204" bestFit="1" customWidth="1"/>
    <col min="6" max="6" width="20" style="1204" bestFit="1" customWidth="1"/>
    <col min="7" max="7" width="17.85546875" style="1204" bestFit="1" customWidth="1"/>
    <col min="8" max="8" width="18.85546875" style="1204" bestFit="1" customWidth="1"/>
    <col min="9" max="9" width="21" style="1204" customWidth="1"/>
    <col min="10" max="10" width="21.5703125" style="1204" customWidth="1"/>
    <col min="11" max="11" width="19" style="1204" customWidth="1"/>
    <col min="12" max="13" width="18.85546875" style="1204" bestFit="1" customWidth="1"/>
    <col min="14" max="14" width="17.7109375" style="1204" bestFit="1" customWidth="1"/>
    <col min="15" max="15" width="17.85546875" style="1204" bestFit="1" customWidth="1"/>
    <col min="16" max="16" width="20.7109375" style="1204" customWidth="1"/>
    <col min="17" max="17" width="25.42578125" style="57" customWidth="1"/>
    <col min="18" max="16384" width="25.42578125" style="57"/>
  </cols>
  <sheetData>
    <row r="1" spans="1:17" ht="28.5">
      <c r="A1" s="55" t="s">
        <v>348</v>
      </c>
      <c r="B1" s="1556" t="s">
        <v>838</v>
      </c>
      <c r="C1" s="1556"/>
      <c r="D1" s="1193"/>
      <c r="E1" s="1193"/>
      <c r="F1" s="1193"/>
      <c r="G1" s="1193"/>
      <c r="H1" s="1193"/>
      <c r="I1" s="1193"/>
      <c r="J1" s="1193"/>
      <c r="K1" s="1193"/>
      <c r="L1" s="1193"/>
      <c r="M1" s="1193"/>
      <c r="N1" s="1193"/>
      <c r="O1" s="1193"/>
      <c r="P1" s="1193"/>
      <c r="Q1" s="56"/>
    </row>
    <row r="2" spans="1:17" ht="28.5">
      <c r="B2" s="1557" t="s">
        <v>906</v>
      </c>
      <c r="C2" s="1557"/>
      <c r="D2" s="1194"/>
      <c r="E2" s="1194"/>
      <c r="F2" s="1194"/>
      <c r="G2" s="1194"/>
      <c r="H2" s="1194"/>
      <c r="I2" s="1194"/>
      <c r="J2" s="1194"/>
      <c r="K2" s="1194"/>
      <c r="L2" s="1194"/>
      <c r="M2" s="1194"/>
      <c r="N2" s="1194"/>
      <c r="O2" s="1194"/>
      <c r="P2" s="1194"/>
    </row>
    <row r="3" spans="1:17" ht="21">
      <c r="B3" s="58"/>
      <c r="C3" s="1195"/>
      <c r="D3" s="1195"/>
      <c r="E3" s="1195"/>
      <c r="F3" s="1195"/>
      <c r="G3" s="1195"/>
      <c r="H3" s="1195"/>
      <c r="I3" s="1195"/>
      <c r="J3" s="1195"/>
      <c r="K3" s="1195"/>
      <c r="L3" s="1195"/>
      <c r="M3" s="1195"/>
      <c r="N3" s="1566" t="s">
        <v>536</v>
      </c>
      <c r="O3" s="1566"/>
      <c r="P3" s="1566"/>
    </row>
    <row r="4" spans="1:17" s="59" customFormat="1" ht="21">
      <c r="A4" s="55"/>
      <c r="B4" s="1558" t="s">
        <v>368</v>
      </c>
      <c r="C4" s="1560" t="s">
        <v>547</v>
      </c>
      <c r="D4" s="1561"/>
      <c r="E4" s="1561"/>
      <c r="F4" s="1561"/>
      <c r="G4" s="1561"/>
      <c r="H4" s="1561"/>
      <c r="I4" s="1561"/>
      <c r="J4" s="1561"/>
      <c r="K4" s="1562"/>
      <c r="L4" s="1563" t="s">
        <v>548</v>
      </c>
      <c r="M4" s="1564"/>
      <c r="N4" s="1564"/>
      <c r="O4" s="1565"/>
      <c r="P4" s="1554" t="s">
        <v>550</v>
      </c>
    </row>
    <row r="5" spans="1:17" s="59" customFormat="1" ht="39" customHeight="1">
      <c r="A5" s="55"/>
      <c r="B5" s="1559"/>
      <c r="C5" s="1567" t="s">
        <v>145</v>
      </c>
      <c r="D5" s="1568"/>
      <c r="E5" s="1568"/>
      <c r="F5" s="1569"/>
      <c r="G5" s="1553" t="s">
        <v>372</v>
      </c>
      <c r="H5" s="1552" t="s">
        <v>373</v>
      </c>
      <c r="I5" s="1553" t="s">
        <v>374</v>
      </c>
      <c r="J5" s="1553" t="s">
        <v>375</v>
      </c>
      <c r="K5" s="1555" t="s">
        <v>376</v>
      </c>
      <c r="L5" s="1552" t="s">
        <v>806</v>
      </c>
      <c r="M5" s="1552" t="s">
        <v>807</v>
      </c>
      <c r="N5" s="1552" t="s">
        <v>808</v>
      </c>
      <c r="O5" s="1554" t="s">
        <v>549</v>
      </c>
      <c r="P5" s="1555"/>
    </row>
    <row r="6" spans="1:17" s="59" customFormat="1" ht="63">
      <c r="A6" s="55"/>
      <c r="B6" s="1559"/>
      <c r="C6" s="1196" t="s">
        <v>369</v>
      </c>
      <c r="D6" s="1196" t="s">
        <v>546</v>
      </c>
      <c r="E6" s="1196" t="s">
        <v>370</v>
      </c>
      <c r="F6" s="1197" t="s">
        <v>371</v>
      </c>
      <c r="G6" s="1553"/>
      <c r="H6" s="1553"/>
      <c r="I6" s="1553"/>
      <c r="J6" s="1553"/>
      <c r="K6" s="1555"/>
      <c r="L6" s="1553"/>
      <c r="M6" s="1553"/>
      <c r="N6" s="1553"/>
      <c r="O6" s="1555"/>
      <c r="P6" s="1555"/>
    </row>
    <row r="7" spans="1:17" s="765" customFormat="1" ht="48.75" customHeight="1">
      <c r="A7" s="763" t="s">
        <v>349</v>
      </c>
      <c r="B7" s="764" t="s">
        <v>350</v>
      </c>
      <c r="C7" s="1198"/>
      <c r="D7" s="1198"/>
      <c r="E7" s="1198"/>
      <c r="F7" s="1199"/>
      <c r="G7" s="1198"/>
      <c r="H7" s="1198"/>
      <c r="I7" s="1198"/>
      <c r="J7" s="1198"/>
      <c r="K7" s="1199"/>
      <c r="L7" s="1198"/>
      <c r="M7" s="1198"/>
      <c r="N7" s="1198"/>
      <c r="O7" s="1199"/>
      <c r="P7" s="1199"/>
    </row>
    <row r="8" spans="1:17" s="765" customFormat="1" ht="36" customHeight="1">
      <c r="A8" s="763" t="s">
        <v>351</v>
      </c>
      <c r="B8" s="766" t="s">
        <v>149</v>
      </c>
      <c r="C8" s="1200">
        <v>58483618.947651587</v>
      </c>
      <c r="D8" s="1200">
        <v>574416.38720886828</v>
      </c>
      <c r="E8" s="1200">
        <v>4773246.4639201919</v>
      </c>
      <c r="F8" s="1201">
        <v>63831281.79878065</v>
      </c>
      <c r="G8" s="1200">
        <v>2007785.3368999995</v>
      </c>
      <c r="H8" s="1200">
        <v>7318795.8383699954</v>
      </c>
      <c r="I8" s="1200">
        <v>88298.652029999997</v>
      </c>
      <c r="J8" s="1200">
        <v>4941382.3986799996</v>
      </c>
      <c r="K8" s="1201">
        <v>78187544.024760649</v>
      </c>
      <c r="L8" s="1200">
        <v>1379816.7275752141</v>
      </c>
      <c r="M8" s="1200">
        <v>15399562.202137934</v>
      </c>
      <c r="N8" s="1200">
        <v>531880.70716920518</v>
      </c>
      <c r="O8" s="1201">
        <v>17311259.636882354</v>
      </c>
      <c r="P8" s="1201">
        <v>95498803.661642998</v>
      </c>
    </row>
    <row r="9" spans="1:17" s="765" customFormat="1" ht="36" customHeight="1">
      <c r="A9" s="763" t="s">
        <v>352</v>
      </c>
      <c r="B9" s="766" t="s">
        <v>150</v>
      </c>
      <c r="C9" s="1200">
        <v>508610.59814999998</v>
      </c>
      <c r="D9" s="1378">
        <v>0</v>
      </c>
      <c r="E9" s="1200">
        <v>365092.53727999999</v>
      </c>
      <c r="F9" s="1201">
        <v>873703.13543000002</v>
      </c>
      <c r="G9" s="1200">
        <v>0</v>
      </c>
      <c r="H9" s="1200">
        <v>0</v>
      </c>
      <c r="I9" s="1200">
        <v>0</v>
      </c>
      <c r="J9" s="1200">
        <v>0</v>
      </c>
      <c r="K9" s="1201">
        <v>873703.13543000002</v>
      </c>
      <c r="L9" s="1200">
        <v>0</v>
      </c>
      <c r="M9" s="1200">
        <v>0</v>
      </c>
      <c r="N9" s="1200">
        <v>0</v>
      </c>
      <c r="O9" s="1201">
        <v>0</v>
      </c>
      <c r="P9" s="1201">
        <v>873703.13543000002</v>
      </c>
    </row>
    <row r="10" spans="1:17" s="765" customFormat="1" ht="36" customHeight="1">
      <c r="A10" s="763" t="s">
        <v>353</v>
      </c>
      <c r="B10" s="766" t="s">
        <v>151</v>
      </c>
      <c r="C10" s="1200">
        <v>498131.23930029693</v>
      </c>
      <c r="D10" s="1378">
        <v>0</v>
      </c>
      <c r="E10" s="1200">
        <v>255232.95964384411</v>
      </c>
      <c r="F10" s="1201">
        <v>753364.19894414104</v>
      </c>
      <c r="G10" s="1200">
        <v>123.38816</v>
      </c>
      <c r="H10" s="1200">
        <v>38229.860342470674</v>
      </c>
      <c r="I10" s="1200">
        <v>5368.2116999999998</v>
      </c>
      <c r="J10" s="1200">
        <v>244074.72830656791</v>
      </c>
      <c r="K10" s="1201">
        <v>1041160.3874531796</v>
      </c>
      <c r="L10" s="1200">
        <v>126691.76534425342</v>
      </c>
      <c r="M10" s="1200">
        <v>1271807.6208984398</v>
      </c>
      <c r="N10" s="1200">
        <v>107667.71286565882</v>
      </c>
      <c r="O10" s="1201">
        <v>1506167.0991083521</v>
      </c>
      <c r="P10" s="1201">
        <v>2547327.4865615317</v>
      </c>
    </row>
    <row r="11" spans="1:17" s="765" customFormat="1" ht="48.75" customHeight="1">
      <c r="A11" s="763" t="s">
        <v>354</v>
      </c>
      <c r="B11" s="766" t="s">
        <v>152</v>
      </c>
      <c r="C11" s="1202">
        <v>58494098.306501292</v>
      </c>
      <c r="D11" s="1202">
        <v>574416.38720886828</v>
      </c>
      <c r="E11" s="1202">
        <v>4883106.0415563472</v>
      </c>
      <c r="F11" s="1203">
        <v>63951620.735266507</v>
      </c>
      <c r="G11" s="1202">
        <v>2007661.9487399994</v>
      </c>
      <c r="H11" s="1202">
        <v>7280565.9780275244</v>
      </c>
      <c r="I11" s="1202">
        <v>82930.440329999998</v>
      </c>
      <c r="J11" s="1202">
        <v>4697307.6703734314</v>
      </c>
      <c r="K11" s="1203">
        <v>78020086.772737458</v>
      </c>
      <c r="L11" s="1202">
        <v>1253124.9622309606</v>
      </c>
      <c r="M11" s="1202">
        <v>14127754.581239494</v>
      </c>
      <c r="N11" s="1202">
        <v>424212.99430354638</v>
      </c>
      <c r="O11" s="1203">
        <v>15805092.537774002</v>
      </c>
      <c r="P11" s="1203">
        <v>93825179.310511455</v>
      </c>
    </row>
    <row r="12" spans="1:17" s="765" customFormat="1" ht="48.75" customHeight="1">
      <c r="A12" s="763" t="s">
        <v>355</v>
      </c>
      <c r="B12" s="766" t="s">
        <v>356</v>
      </c>
      <c r="C12" s="1200"/>
      <c r="D12" s="1200"/>
      <c r="E12" s="1200"/>
      <c r="F12" s="1201"/>
      <c r="G12" s="1200"/>
      <c r="H12" s="1200"/>
      <c r="I12" s="1200"/>
      <c r="J12" s="1200"/>
      <c r="K12" s="1201"/>
      <c r="L12" s="1200"/>
      <c r="M12" s="1200"/>
      <c r="N12" s="1200"/>
      <c r="O12" s="1201"/>
      <c r="P12" s="1201"/>
    </row>
    <row r="13" spans="1:17" s="765" customFormat="1" ht="36" customHeight="1">
      <c r="A13" s="763" t="s">
        <v>357</v>
      </c>
      <c r="B13" s="766" t="s">
        <v>153</v>
      </c>
      <c r="C13" s="1200">
        <v>345161685.94428754</v>
      </c>
      <c r="D13" s="1200">
        <v>5547278.7865227535</v>
      </c>
      <c r="E13" s="1200">
        <v>6237886.7879400002</v>
      </c>
      <c r="F13" s="1201">
        <v>356946851.51875031</v>
      </c>
      <c r="G13" s="1200">
        <v>8277576.8834399991</v>
      </c>
      <c r="H13" s="1200">
        <v>10007229.846480004</v>
      </c>
      <c r="I13" s="1200">
        <v>1646916.2006500002</v>
      </c>
      <c r="J13" s="1200">
        <v>38194.535499999998</v>
      </c>
      <c r="K13" s="1201">
        <v>376916768.98482031</v>
      </c>
      <c r="L13" s="1200">
        <v>8832752.2551567685</v>
      </c>
      <c r="M13" s="1200">
        <v>57411545.068566769</v>
      </c>
      <c r="N13" s="1200">
        <v>4250514.5197761729</v>
      </c>
      <c r="O13" s="1201">
        <v>70494811.84349972</v>
      </c>
      <c r="P13" s="1201">
        <v>447411580.82832003</v>
      </c>
    </row>
    <row r="14" spans="1:17" s="765" customFormat="1" ht="36" customHeight="1">
      <c r="A14" s="763" t="s">
        <v>358</v>
      </c>
      <c r="B14" s="766" t="s">
        <v>154</v>
      </c>
      <c r="C14" s="1200">
        <v>1150079.3733400002</v>
      </c>
      <c r="D14" s="1200">
        <v>0</v>
      </c>
      <c r="E14" s="1200">
        <v>384374.65266000002</v>
      </c>
      <c r="F14" s="1201">
        <v>1534454.0260000001</v>
      </c>
      <c r="G14" s="1200">
        <v>0</v>
      </c>
      <c r="H14" s="1200">
        <v>0</v>
      </c>
      <c r="I14" s="1200">
        <v>0</v>
      </c>
      <c r="J14" s="1200">
        <v>0</v>
      </c>
      <c r="K14" s="1201">
        <v>1534454.0260000001</v>
      </c>
      <c r="L14" s="1200">
        <v>0</v>
      </c>
      <c r="M14" s="1200">
        <v>0</v>
      </c>
      <c r="N14" s="1200">
        <v>0</v>
      </c>
      <c r="O14" s="1201">
        <v>0</v>
      </c>
      <c r="P14" s="1201">
        <v>1534454.0260000001</v>
      </c>
    </row>
    <row r="15" spans="1:17" s="765" customFormat="1" ht="36" customHeight="1">
      <c r="A15" s="763" t="s">
        <v>359</v>
      </c>
      <c r="B15" s="766" t="s">
        <v>155</v>
      </c>
      <c r="C15" s="1200">
        <v>3764426.7590401284</v>
      </c>
      <c r="D15" s="1200">
        <v>191.56360999999998</v>
      </c>
      <c r="E15" s="1200">
        <v>843908.12953924492</v>
      </c>
      <c r="F15" s="1201">
        <v>4608526.4521893738</v>
      </c>
      <c r="G15" s="1200">
        <v>-2289.84971</v>
      </c>
      <c r="H15" s="1200">
        <v>55852.119739999995</v>
      </c>
      <c r="I15" s="1200">
        <v>63174.161350000002</v>
      </c>
      <c r="J15" s="1200">
        <v>4042.7745</v>
      </c>
      <c r="K15" s="1201">
        <v>4729305.658069374</v>
      </c>
      <c r="L15" s="1200">
        <v>510103.48540134961</v>
      </c>
      <c r="M15" s="1200">
        <v>3010322.3004492102</v>
      </c>
      <c r="N15" s="1200">
        <v>172964.20622195664</v>
      </c>
      <c r="O15" s="1201">
        <v>3693389.9920725166</v>
      </c>
      <c r="P15" s="1201">
        <v>8422695.6501418911</v>
      </c>
    </row>
    <row r="16" spans="1:17" s="765" customFormat="1" ht="48.75" customHeight="1">
      <c r="A16" s="763" t="s">
        <v>360</v>
      </c>
      <c r="B16" s="766" t="s">
        <v>156</v>
      </c>
      <c r="C16" s="1202">
        <v>342547338.55858743</v>
      </c>
      <c r="D16" s="1202">
        <v>5547087.2229127539</v>
      </c>
      <c r="E16" s="1202">
        <v>5778353.3110607555</v>
      </c>
      <c r="F16" s="1203">
        <v>353872779.09256095</v>
      </c>
      <c r="G16" s="1202">
        <v>8279866.7331499988</v>
      </c>
      <c r="H16" s="1202">
        <v>9951377.7267400045</v>
      </c>
      <c r="I16" s="1202">
        <v>1583742.0393000003</v>
      </c>
      <c r="J16" s="1202">
        <v>34151.760999999999</v>
      </c>
      <c r="K16" s="1203">
        <v>373721917.35275096</v>
      </c>
      <c r="L16" s="1202">
        <v>8322648.7697554193</v>
      </c>
      <c r="M16" s="1202">
        <v>54401222.768117562</v>
      </c>
      <c r="N16" s="1202">
        <v>4077550.3135542162</v>
      </c>
      <c r="O16" s="1203">
        <v>66801421.851427205</v>
      </c>
      <c r="P16" s="1203">
        <v>440523339.20417815</v>
      </c>
    </row>
    <row r="17" spans="1:17" s="765" customFormat="1" ht="48.75" customHeight="1">
      <c r="A17" s="763" t="s">
        <v>361</v>
      </c>
      <c r="B17" s="766" t="s">
        <v>362</v>
      </c>
      <c r="C17" s="1200"/>
      <c r="D17" s="1200"/>
      <c r="E17" s="1200"/>
      <c r="F17" s="1201"/>
      <c r="G17" s="1200"/>
      <c r="H17" s="1200"/>
      <c r="I17" s="1200"/>
      <c r="J17" s="1200"/>
      <c r="K17" s="1201"/>
      <c r="L17" s="1200"/>
      <c r="M17" s="1200"/>
      <c r="N17" s="1200"/>
      <c r="O17" s="1201"/>
      <c r="P17" s="1201"/>
    </row>
    <row r="18" spans="1:17" s="765" customFormat="1" ht="36" customHeight="1">
      <c r="A18" s="763" t="s">
        <v>363</v>
      </c>
      <c r="B18" s="766" t="s">
        <v>157</v>
      </c>
      <c r="C18" s="1200">
        <v>23349346.241529997</v>
      </c>
      <c r="D18" s="1200">
        <v>0</v>
      </c>
      <c r="E18" s="1200">
        <v>34427268.305880003</v>
      </c>
      <c r="F18" s="1201">
        <v>57776614.547409996</v>
      </c>
      <c r="G18" s="1200">
        <v>316550.85140999994</v>
      </c>
      <c r="H18" s="1200">
        <v>18766928.089109994</v>
      </c>
      <c r="I18" s="1200">
        <v>28498.49051</v>
      </c>
      <c r="J18" s="1200">
        <v>0</v>
      </c>
      <c r="K18" s="1201">
        <v>76888591.978440002</v>
      </c>
      <c r="L18" s="1200">
        <v>3705159.1631600005</v>
      </c>
      <c r="M18" s="1200">
        <v>632051.37318999995</v>
      </c>
      <c r="N18" s="1200">
        <v>3470091.6395100001</v>
      </c>
      <c r="O18" s="1201">
        <v>7807302.1758600008</v>
      </c>
      <c r="P18" s="1201">
        <v>84695894.154300004</v>
      </c>
    </row>
    <row r="19" spans="1:17" s="765" customFormat="1" ht="36" customHeight="1">
      <c r="A19" s="763" t="s">
        <v>364</v>
      </c>
      <c r="B19" s="766" t="s">
        <v>158</v>
      </c>
      <c r="C19" s="1200">
        <v>0</v>
      </c>
      <c r="D19" s="1200">
        <v>0</v>
      </c>
      <c r="E19" s="1200">
        <v>0</v>
      </c>
      <c r="F19" s="1201">
        <v>0</v>
      </c>
      <c r="G19" s="1200">
        <v>0</v>
      </c>
      <c r="H19" s="1200">
        <v>0</v>
      </c>
      <c r="I19" s="1200">
        <v>0</v>
      </c>
      <c r="J19" s="1200">
        <v>0</v>
      </c>
      <c r="K19" s="1201">
        <v>0</v>
      </c>
      <c r="L19" s="1200">
        <v>0</v>
      </c>
      <c r="M19" s="1200">
        <v>0</v>
      </c>
      <c r="N19" s="1200">
        <v>0</v>
      </c>
      <c r="O19" s="1201">
        <v>0</v>
      </c>
      <c r="P19" s="1201">
        <v>0</v>
      </c>
    </row>
    <row r="20" spans="1:17" s="765" customFormat="1" ht="36" customHeight="1">
      <c r="A20" s="763" t="s">
        <v>365</v>
      </c>
      <c r="B20" s="766" t="s">
        <v>159</v>
      </c>
      <c r="C20" s="1200">
        <v>873060.36203717161</v>
      </c>
      <c r="D20" s="1200">
        <v>0</v>
      </c>
      <c r="E20" s="1200">
        <v>1021333.6845890111</v>
      </c>
      <c r="F20" s="1201">
        <v>1894394.0466261827</v>
      </c>
      <c r="G20" s="1200">
        <v>0</v>
      </c>
      <c r="H20" s="1200">
        <v>1216.9295300000001</v>
      </c>
      <c r="I20" s="1200">
        <v>0</v>
      </c>
      <c r="J20" s="1200">
        <v>0</v>
      </c>
      <c r="K20" s="1201">
        <v>1895610.9761561828</v>
      </c>
      <c r="L20" s="1200">
        <v>34159.848997715606</v>
      </c>
      <c r="M20" s="1200">
        <v>9783.415099616439</v>
      </c>
      <c r="N20" s="1200">
        <v>24012.750330000003</v>
      </c>
      <c r="O20" s="1201">
        <v>67956.014427332047</v>
      </c>
      <c r="P20" s="1201">
        <v>1963566.9905835148</v>
      </c>
    </row>
    <row r="21" spans="1:17" s="765" customFormat="1" ht="48.75" customHeight="1">
      <c r="A21" s="763" t="s">
        <v>366</v>
      </c>
      <c r="B21" s="766" t="s">
        <v>160</v>
      </c>
      <c r="C21" s="1202">
        <v>22476285.879492827</v>
      </c>
      <c r="D21" s="1202">
        <v>0</v>
      </c>
      <c r="E21" s="1202">
        <v>33405934.621290993</v>
      </c>
      <c r="F21" s="1203">
        <v>55882220.500783816</v>
      </c>
      <c r="G21" s="1202">
        <v>316550.85140999994</v>
      </c>
      <c r="H21" s="1202">
        <v>18765711.159579996</v>
      </c>
      <c r="I21" s="1202">
        <v>28498.49051</v>
      </c>
      <c r="J21" s="1202">
        <v>0</v>
      </c>
      <c r="K21" s="1203">
        <v>74992981.002283812</v>
      </c>
      <c r="L21" s="1202">
        <v>3670999.3141622851</v>
      </c>
      <c r="M21" s="1202">
        <v>622267.95809038356</v>
      </c>
      <c r="N21" s="1202">
        <v>3446078.8891799999</v>
      </c>
      <c r="O21" s="1203">
        <v>7739346.1614326686</v>
      </c>
      <c r="P21" s="1203">
        <v>82732327.163716495</v>
      </c>
    </row>
    <row r="22" spans="1:17" s="765" customFormat="1" ht="48.75" customHeight="1">
      <c r="A22" s="763"/>
      <c r="B22" s="767" t="s">
        <v>401</v>
      </c>
      <c r="C22" s="1200"/>
      <c r="D22" s="1200"/>
      <c r="E22" s="1200"/>
      <c r="F22" s="1201"/>
      <c r="G22" s="1200"/>
      <c r="H22" s="1200"/>
      <c r="I22" s="1200"/>
      <c r="J22" s="1200"/>
      <c r="K22" s="1201"/>
      <c r="L22" s="1200"/>
      <c r="M22" s="1200"/>
      <c r="N22" s="1200"/>
      <c r="O22" s="1201"/>
      <c r="P22" s="1201"/>
    </row>
    <row r="23" spans="1:17" s="765" customFormat="1" ht="36" customHeight="1">
      <c r="A23" s="763"/>
      <c r="B23" s="768" t="s">
        <v>403</v>
      </c>
      <c r="C23" s="1200">
        <v>426994651.1334691</v>
      </c>
      <c r="D23" s="1200">
        <v>6121695.1737316214</v>
      </c>
      <c r="E23" s="1200">
        <v>45438401.557740197</v>
      </c>
      <c r="F23" s="1201">
        <v>478554747.864941</v>
      </c>
      <c r="G23" s="1200">
        <v>10601913.071749998</v>
      </c>
      <c r="H23" s="1200">
        <v>36092953.773959994</v>
      </c>
      <c r="I23" s="1200">
        <v>1763713.3431900002</v>
      </c>
      <c r="J23" s="1200">
        <v>4979576.9341799999</v>
      </c>
      <c r="K23" s="1201">
        <v>531992904.98802102</v>
      </c>
      <c r="L23" s="1200">
        <v>13917728.145891983</v>
      </c>
      <c r="M23" s="1200">
        <v>73443158.643894702</v>
      </c>
      <c r="N23" s="1200">
        <v>8252486.866455378</v>
      </c>
      <c r="O23" s="1201">
        <v>95613373.656242058</v>
      </c>
      <c r="P23" s="1201">
        <v>627606278.64426303</v>
      </c>
    </row>
    <row r="24" spans="1:17" s="765" customFormat="1" ht="36" customHeight="1">
      <c r="A24" s="763"/>
      <c r="B24" s="768" t="s">
        <v>404</v>
      </c>
      <c r="C24" s="1200">
        <v>1658689.9714900001</v>
      </c>
      <c r="D24" s="1200">
        <v>0</v>
      </c>
      <c r="E24" s="1200">
        <v>749467.18993999995</v>
      </c>
      <c r="F24" s="1201">
        <v>2408157.1614300003</v>
      </c>
      <c r="G24" s="1200">
        <v>0</v>
      </c>
      <c r="H24" s="1200">
        <v>0</v>
      </c>
      <c r="I24" s="1200">
        <v>0</v>
      </c>
      <c r="J24" s="1200">
        <v>0</v>
      </c>
      <c r="K24" s="1201">
        <v>2408157.1614300003</v>
      </c>
      <c r="L24" s="1200">
        <v>0</v>
      </c>
      <c r="M24" s="1200">
        <v>0</v>
      </c>
      <c r="N24" s="1200">
        <v>0</v>
      </c>
      <c r="O24" s="1201">
        <v>0</v>
      </c>
      <c r="P24" s="1201">
        <v>2408157.1614300003</v>
      </c>
    </row>
    <row r="25" spans="1:17" s="765" customFormat="1" ht="36" customHeight="1">
      <c r="A25" s="763"/>
      <c r="B25" s="768" t="s">
        <v>405</v>
      </c>
      <c r="C25" s="1200">
        <v>5135618.3603775967</v>
      </c>
      <c r="D25" s="1200">
        <v>191.56360999999998</v>
      </c>
      <c r="E25" s="1200">
        <v>2120474.7737721</v>
      </c>
      <c r="F25" s="1201">
        <v>7256284.6977596972</v>
      </c>
      <c r="G25" s="1200">
        <v>-2166.46155</v>
      </c>
      <c r="H25" s="1200">
        <v>95298.909612470656</v>
      </c>
      <c r="I25" s="1200">
        <v>68542.373049999995</v>
      </c>
      <c r="J25" s="1200">
        <v>248117.50280656791</v>
      </c>
      <c r="K25" s="1201">
        <v>7666077.0216787346</v>
      </c>
      <c r="L25" s="1200">
        <v>670955.09974331863</v>
      </c>
      <c r="M25" s="1200">
        <v>4291913.3364472659</v>
      </c>
      <c r="N25" s="1200">
        <v>304644.66941761546</v>
      </c>
      <c r="O25" s="1201">
        <v>5267513.1056081997</v>
      </c>
      <c r="P25" s="1201">
        <v>12933590.127286933</v>
      </c>
    </row>
    <row r="26" spans="1:17" s="765" customFormat="1" ht="48.75" customHeight="1">
      <c r="A26" s="763" t="s">
        <v>367</v>
      </c>
      <c r="B26" s="769" t="s">
        <v>406</v>
      </c>
      <c r="C26" s="1202">
        <v>423517722.74458152</v>
      </c>
      <c r="D26" s="1202">
        <v>6121503.6101216227</v>
      </c>
      <c r="E26" s="1202">
        <v>44067393.973908097</v>
      </c>
      <c r="F26" s="1203">
        <v>473706620.32861125</v>
      </c>
      <c r="G26" s="1202">
        <v>10604079.533299997</v>
      </c>
      <c r="H26" s="1202">
        <v>35997654.864347525</v>
      </c>
      <c r="I26" s="1202">
        <v>1695170.9701400001</v>
      </c>
      <c r="J26" s="1202">
        <v>4731459.4313734313</v>
      </c>
      <c r="K26" s="1203">
        <v>526734985.12777221</v>
      </c>
      <c r="L26" s="1202">
        <v>13246773.046148665</v>
      </c>
      <c r="M26" s="1202">
        <v>69151245.307447433</v>
      </c>
      <c r="N26" s="1202">
        <v>7947842.197037763</v>
      </c>
      <c r="O26" s="1203">
        <v>90345860.550633878</v>
      </c>
      <c r="P26" s="1203">
        <v>617080845.67840612</v>
      </c>
      <c r="Q26" s="770"/>
    </row>
  </sheetData>
  <protectedRanges>
    <protectedRange sqref="Q7:Q26" name="Range2"/>
    <protectedRange sqref="B1 C8:E10 C13:E15 C18:E20 G8:J10 G13:J15 G18:J20 L8:N10 L13:N15 L18:N20" name="ช่วง1"/>
  </protectedRanges>
  <mergeCells count="17">
    <mergeCell ref="M5:M6"/>
    <mergeCell ref="N5:N6"/>
    <mergeCell ref="O5:O6"/>
    <mergeCell ref="B1:C1"/>
    <mergeCell ref="B2:C2"/>
    <mergeCell ref="J5:J6"/>
    <mergeCell ref="K5:K6"/>
    <mergeCell ref="L5:L6"/>
    <mergeCell ref="B4:B6"/>
    <mergeCell ref="C4:K4"/>
    <mergeCell ref="L4:O4"/>
    <mergeCell ref="N3:P3"/>
    <mergeCell ref="P4:P6"/>
    <mergeCell ref="C5:F5"/>
    <mergeCell ref="G5:G6"/>
    <mergeCell ref="H5:H6"/>
    <mergeCell ref="I5:I6"/>
  </mergeCells>
  <pageMargins left="0.25" right="0.25" top="0.75" bottom="0.75" header="0.3" footer="0.3"/>
  <pageSetup paperSize="9" scale="47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B25"/>
  <sheetViews>
    <sheetView zoomScale="60" zoomScaleNormal="60" workbookViewId="0">
      <selection sqref="A1:XFD1048576"/>
    </sheetView>
  </sheetViews>
  <sheetFormatPr defaultColWidth="9" defaultRowHeight="21"/>
  <cols>
    <col min="1" max="1" width="38.85546875" style="64" bestFit="1" customWidth="1"/>
    <col min="2" max="2" width="30.85546875" style="64" hidden="1" customWidth="1"/>
    <col min="3" max="3" width="16.42578125" style="116" bestFit="1" customWidth="1"/>
    <col min="4" max="4" width="19.140625" style="116" bestFit="1" customWidth="1"/>
    <col min="5" max="5" width="16.42578125" style="116" bestFit="1" customWidth="1"/>
    <col min="6" max="7" width="17.85546875" style="116" bestFit="1" customWidth="1"/>
    <col min="8" max="8" width="13.140625" style="116" bestFit="1" customWidth="1"/>
    <col min="9" max="9" width="16.42578125" style="116" bestFit="1" customWidth="1"/>
    <col min="10" max="10" width="17.85546875" style="116" bestFit="1" customWidth="1"/>
    <col min="11" max="11" width="16.42578125" style="116" bestFit="1" customWidth="1"/>
    <col min="12" max="12" width="17.85546875" style="116" bestFit="1" customWidth="1"/>
    <col min="13" max="13" width="14.5703125" style="116" bestFit="1" customWidth="1"/>
    <col min="14" max="15" width="17.85546875" style="116" bestFit="1" customWidth="1"/>
    <col min="16" max="16" width="16.42578125" style="116" bestFit="1" customWidth="1"/>
    <col min="17" max="17" width="17.85546875" style="116" bestFit="1" customWidth="1"/>
    <col min="18" max="18" width="14.5703125" style="116" bestFit="1" customWidth="1"/>
    <col min="19" max="19" width="17.85546875" style="116" bestFit="1" customWidth="1"/>
    <col min="20" max="20" width="16.42578125" style="116" bestFit="1" customWidth="1"/>
    <col min="21" max="22" width="17.85546875" style="116" bestFit="1" customWidth="1"/>
    <col min="23" max="24" width="16.42578125" style="116" bestFit="1" customWidth="1"/>
    <col min="25" max="25" width="19.140625" style="116" bestFit="1" customWidth="1"/>
    <col min="26" max="26" width="16.42578125" style="116" bestFit="1" customWidth="1"/>
    <col min="27" max="27" width="19.140625" style="116" bestFit="1" customWidth="1"/>
    <col min="28" max="28" width="10.28515625" style="64" bestFit="1" customWidth="1"/>
    <col min="29" max="29" width="11.28515625" style="64" customWidth="1"/>
    <col min="30" max="16384" width="9" style="64"/>
  </cols>
  <sheetData>
    <row r="1" spans="1:28" s="78" customFormat="1" ht="28.5">
      <c r="A1" s="1570" t="s">
        <v>839</v>
      </c>
      <c r="B1" s="1570"/>
      <c r="C1" s="1570"/>
      <c r="D1" s="1570"/>
      <c r="E1" s="1570"/>
      <c r="F1" s="1143"/>
      <c r="G1" s="1143"/>
      <c r="H1" s="1143"/>
      <c r="I1" s="1143"/>
      <c r="J1" s="1143"/>
      <c r="K1" s="1143"/>
      <c r="L1" s="1143"/>
      <c r="M1" s="1143"/>
      <c r="N1" s="1143"/>
      <c r="O1" s="1143"/>
      <c r="P1" s="1143"/>
      <c r="Q1" s="1143"/>
      <c r="R1" s="1143"/>
      <c r="S1" s="1143"/>
      <c r="T1" s="1143"/>
      <c r="U1" s="1143"/>
      <c r="V1" s="1143"/>
      <c r="W1" s="1143"/>
      <c r="X1" s="1143"/>
      <c r="Y1" s="1143"/>
      <c r="Z1" s="1143"/>
      <c r="AA1" s="1143"/>
    </row>
    <row r="2" spans="1:28" s="78" customFormat="1" ht="28.5">
      <c r="A2" s="1570" t="s">
        <v>907</v>
      </c>
      <c r="B2" s="1570"/>
      <c r="C2" s="1570"/>
      <c r="D2" s="1570"/>
      <c r="E2" s="1570"/>
      <c r="F2" s="1143"/>
      <c r="G2" s="1143"/>
      <c r="H2" s="1143"/>
      <c r="I2" s="1143"/>
      <c r="J2" s="1143"/>
      <c r="K2" s="1143"/>
      <c r="L2" s="1143"/>
      <c r="M2" s="1143"/>
      <c r="N2" s="1143"/>
      <c r="O2" s="1143"/>
      <c r="P2" s="1143"/>
      <c r="Q2" s="1143"/>
      <c r="R2" s="1143"/>
      <c r="S2" s="1143"/>
      <c r="T2" s="1143"/>
      <c r="U2" s="1143"/>
      <c r="V2" s="1143"/>
      <c r="W2" s="1143"/>
      <c r="X2" s="1143"/>
      <c r="Y2" s="1143"/>
      <c r="Z2" s="1143"/>
      <c r="AA2" s="1143"/>
    </row>
    <row r="3" spans="1:28">
      <c r="A3" s="63"/>
      <c r="B3" s="63"/>
      <c r="Y3" s="1566" t="s">
        <v>536</v>
      </c>
      <c r="Z3" s="1566"/>
      <c r="AA3" s="1566"/>
    </row>
    <row r="4" spans="1:28" s="641" customFormat="1" ht="51" customHeight="1">
      <c r="A4" s="1577" t="s">
        <v>0</v>
      </c>
      <c r="B4" s="563" t="s">
        <v>201</v>
      </c>
      <c r="C4" s="1571" t="s">
        <v>377</v>
      </c>
      <c r="D4" s="1571"/>
      <c r="E4" s="1571"/>
      <c r="F4" s="1571"/>
      <c r="G4" s="1571"/>
      <c r="H4" s="1571"/>
      <c r="I4" s="1571"/>
      <c r="J4" s="1571"/>
      <c r="K4" s="1571"/>
      <c r="L4" s="1571"/>
      <c r="M4" s="1571"/>
      <c r="N4" s="1571"/>
      <c r="O4" s="1571"/>
      <c r="P4" s="1571"/>
      <c r="Q4" s="1571"/>
      <c r="R4" s="1571"/>
      <c r="S4" s="1571"/>
      <c r="T4" s="1571"/>
      <c r="U4" s="1571"/>
      <c r="V4" s="1571"/>
      <c r="W4" s="1571"/>
      <c r="X4" s="1571"/>
      <c r="Y4" s="1572" t="s">
        <v>270</v>
      </c>
      <c r="Z4" s="1574" t="s">
        <v>381</v>
      </c>
      <c r="AA4" s="1572" t="s">
        <v>407</v>
      </c>
    </row>
    <row r="5" spans="1:28" s="641" customFormat="1" ht="62.25" customHeight="1">
      <c r="A5" s="1578"/>
      <c r="B5" s="771"/>
      <c r="C5" s="1205" t="s">
        <v>799</v>
      </c>
      <c r="D5" s="1205" t="s">
        <v>169</v>
      </c>
      <c r="E5" s="1205" t="s">
        <v>284</v>
      </c>
      <c r="F5" s="1205" t="s">
        <v>171</v>
      </c>
      <c r="G5" s="1205" t="s">
        <v>172</v>
      </c>
      <c r="H5" s="1205" t="s">
        <v>173</v>
      </c>
      <c r="I5" s="1205" t="s">
        <v>174</v>
      </c>
      <c r="J5" s="1205" t="s">
        <v>175</v>
      </c>
      <c r="K5" s="1205" t="s">
        <v>176</v>
      </c>
      <c r="L5" s="1205" t="s">
        <v>177</v>
      </c>
      <c r="M5" s="1205" t="s">
        <v>178</v>
      </c>
      <c r="N5" s="1205" t="s">
        <v>179</v>
      </c>
      <c r="O5" s="1205" t="s">
        <v>180</v>
      </c>
      <c r="P5" s="1206" t="s">
        <v>181</v>
      </c>
      <c r="Q5" s="1205" t="s">
        <v>182</v>
      </c>
      <c r="R5" s="1205" t="s">
        <v>183</v>
      </c>
      <c r="S5" s="1205" t="s">
        <v>184</v>
      </c>
      <c r="T5" s="1205" t="s">
        <v>796</v>
      </c>
      <c r="U5" s="1205" t="s">
        <v>344</v>
      </c>
      <c r="V5" s="1205" t="s">
        <v>185</v>
      </c>
      <c r="W5" s="1205" t="s">
        <v>186</v>
      </c>
      <c r="X5" s="1205" t="s">
        <v>187</v>
      </c>
      <c r="Y5" s="1573"/>
      <c r="Z5" s="1575"/>
      <c r="AA5" s="1576"/>
    </row>
    <row r="6" spans="1:28" s="783" customFormat="1" ht="59.25" customHeight="1">
      <c r="A6" s="772" t="s">
        <v>378</v>
      </c>
      <c r="B6" s="773" t="s">
        <v>382</v>
      </c>
      <c r="C6" s="1207"/>
      <c r="D6" s="1207"/>
      <c r="E6" s="1207"/>
      <c r="F6" s="1207"/>
      <c r="G6" s="1207"/>
      <c r="H6" s="1207"/>
      <c r="I6" s="1207"/>
      <c r="J6" s="1207"/>
      <c r="K6" s="1207"/>
      <c r="L6" s="1207"/>
      <c r="M6" s="1207"/>
      <c r="N6" s="1207"/>
      <c r="O6" s="1207"/>
      <c r="P6" s="1207"/>
      <c r="Q6" s="1207"/>
      <c r="R6" s="1207"/>
      <c r="S6" s="1207"/>
      <c r="T6" s="1207"/>
      <c r="U6" s="1207"/>
      <c r="V6" s="1207"/>
      <c r="W6" s="1207"/>
      <c r="X6" s="1207"/>
      <c r="Y6" s="1216"/>
      <c r="Z6" s="1207"/>
      <c r="AA6" s="1216"/>
    </row>
    <row r="7" spans="1:28" s="783" customFormat="1" ht="59.25" customHeight="1">
      <c r="A7" s="774" t="s">
        <v>383</v>
      </c>
      <c r="B7" s="775" t="s">
        <v>384</v>
      </c>
      <c r="C7" s="1208">
        <v>1297031.98826</v>
      </c>
      <c r="D7" s="1208">
        <v>20964260.780200001</v>
      </c>
      <c r="E7" s="1208">
        <v>231190.52903000001</v>
      </c>
      <c r="F7" s="1208">
        <v>4964004.2579199998</v>
      </c>
      <c r="G7" s="1208">
        <v>6323772.1866700007</v>
      </c>
      <c r="H7" s="1208">
        <v>2166.0819999999999</v>
      </c>
      <c r="I7" s="1208">
        <v>784715.88530999993</v>
      </c>
      <c r="J7" s="1208">
        <v>6370582.0669</v>
      </c>
      <c r="K7" s="1208">
        <v>1836496.5448899998</v>
      </c>
      <c r="L7" s="1208">
        <v>10684889.133783</v>
      </c>
      <c r="M7" s="1208">
        <v>10836.371499999999</v>
      </c>
      <c r="N7" s="1208">
        <v>10596183.893649995</v>
      </c>
      <c r="O7" s="1208">
        <v>2637504.0197999999</v>
      </c>
      <c r="P7" s="1208">
        <v>464261.97936</v>
      </c>
      <c r="Q7" s="1208">
        <v>3893054.7614399972</v>
      </c>
      <c r="R7" s="1208">
        <v>354334.04862000002</v>
      </c>
      <c r="S7" s="1208">
        <v>4816476.9003600003</v>
      </c>
      <c r="T7" s="1208">
        <v>726699.00189999992</v>
      </c>
      <c r="U7" s="1208">
        <v>554798.95039999997</v>
      </c>
      <c r="V7" s="1208">
        <v>15855209.3771</v>
      </c>
      <c r="W7" s="1208">
        <v>1247136.6902000001</v>
      </c>
      <c r="X7" s="1208">
        <v>883198.21234999993</v>
      </c>
      <c r="Y7" s="1217">
        <v>95498803.661642998</v>
      </c>
      <c r="Z7" s="1208">
        <v>0</v>
      </c>
      <c r="AA7" s="1217">
        <v>95498803.661642998</v>
      </c>
    </row>
    <row r="8" spans="1:28" s="780" customFormat="1" ht="59.25" customHeight="1">
      <c r="A8" s="774" t="s">
        <v>385</v>
      </c>
      <c r="B8" s="775" t="s">
        <v>386</v>
      </c>
      <c r="C8" s="1208">
        <v>0</v>
      </c>
      <c r="D8" s="1208">
        <v>0</v>
      </c>
      <c r="E8" s="1208">
        <v>0</v>
      </c>
      <c r="F8" s="1208">
        <v>0</v>
      </c>
      <c r="G8" s="1208">
        <v>0</v>
      </c>
      <c r="H8" s="1208">
        <v>0</v>
      </c>
      <c r="I8" s="1208">
        <v>0</v>
      </c>
      <c r="J8" s="1208">
        <v>0</v>
      </c>
      <c r="K8" s="1208">
        <v>0</v>
      </c>
      <c r="L8" s="1208">
        <v>0</v>
      </c>
      <c r="M8" s="1208">
        <v>25.31888</v>
      </c>
      <c r="N8" s="1208">
        <v>0</v>
      </c>
      <c r="O8" s="1208">
        <v>0</v>
      </c>
      <c r="P8" s="1208">
        <v>0</v>
      </c>
      <c r="Q8" s="1208">
        <v>0</v>
      </c>
      <c r="R8" s="1208">
        <v>0</v>
      </c>
      <c r="S8" s="1208">
        <v>0</v>
      </c>
      <c r="T8" s="1208">
        <v>0</v>
      </c>
      <c r="U8" s="1208">
        <v>36.701180000000001</v>
      </c>
      <c r="V8" s="1208">
        <v>57.779499999999999</v>
      </c>
      <c r="W8" s="1208">
        <v>0</v>
      </c>
      <c r="X8" s="1208">
        <v>0</v>
      </c>
      <c r="Y8" s="1217">
        <v>119.79956</v>
      </c>
      <c r="Z8" s="1208">
        <v>873583.33586999995</v>
      </c>
      <c r="AA8" s="1217">
        <v>873703.13542999991</v>
      </c>
    </row>
    <row r="9" spans="1:28" s="780" customFormat="1" ht="59.25" customHeight="1">
      <c r="A9" s="774" t="s">
        <v>387</v>
      </c>
      <c r="B9" s="775" t="s">
        <v>388</v>
      </c>
      <c r="C9" s="1208">
        <v>21035.34201</v>
      </c>
      <c r="D9" s="1208">
        <v>556722.80117999995</v>
      </c>
      <c r="E9" s="1208">
        <v>7675.2870999999996</v>
      </c>
      <c r="F9" s="1208">
        <v>139365.46679999999</v>
      </c>
      <c r="G9" s="1208">
        <v>369128.53020000004</v>
      </c>
      <c r="H9" s="1208">
        <v>0</v>
      </c>
      <c r="I9" s="1208">
        <v>28687.546580000002</v>
      </c>
      <c r="J9" s="1208">
        <v>46178.032279999999</v>
      </c>
      <c r="K9" s="1208">
        <v>354777.31795999996</v>
      </c>
      <c r="L9" s="1208">
        <v>38525.046408999995</v>
      </c>
      <c r="M9" s="1208">
        <v>3944.73387</v>
      </c>
      <c r="N9" s="1208">
        <v>611731.57784187503</v>
      </c>
      <c r="O9" s="1208">
        <v>77206.379690000002</v>
      </c>
      <c r="P9" s="1208">
        <v>2246.9712200000004</v>
      </c>
      <c r="Q9" s="1208">
        <v>17110.830800656659</v>
      </c>
      <c r="R9" s="1208">
        <v>6308.2240700000002</v>
      </c>
      <c r="S9" s="1208">
        <v>52191.843399999998</v>
      </c>
      <c r="T9" s="1208">
        <v>20205.539140000001</v>
      </c>
      <c r="U9" s="1208">
        <v>16562.015579999999</v>
      </c>
      <c r="V9" s="1208">
        <v>41570.473429999998</v>
      </c>
      <c r="W9" s="1208">
        <v>113564.6188</v>
      </c>
      <c r="X9" s="1208">
        <v>16401.722570000005</v>
      </c>
      <c r="Y9" s="1217">
        <v>2541140.3009315315</v>
      </c>
      <c r="Z9" s="1208">
        <v>6187.185629999999</v>
      </c>
      <c r="AA9" s="1217">
        <v>2547327.4865615317</v>
      </c>
      <c r="AB9" s="779"/>
    </row>
    <row r="10" spans="1:28" s="780" customFormat="1" ht="62.25" customHeight="1">
      <c r="A10" s="774" t="s">
        <v>389</v>
      </c>
      <c r="B10" s="775" t="s">
        <v>390</v>
      </c>
      <c r="C10" s="1209">
        <v>1275996.64625</v>
      </c>
      <c r="D10" s="1209">
        <v>20407537.97902</v>
      </c>
      <c r="E10" s="1209">
        <v>223515.24193000002</v>
      </c>
      <c r="F10" s="1209">
        <v>4824638.7911200002</v>
      </c>
      <c r="G10" s="1209">
        <v>5954643.6564700007</v>
      </c>
      <c r="H10" s="1209">
        <v>2166.0819999999999</v>
      </c>
      <c r="I10" s="1209">
        <v>756028.33872999996</v>
      </c>
      <c r="J10" s="1209">
        <v>6324404.03462</v>
      </c>
      <c r="K10" s="1209">
        <v>1481719.2269299999</v>
      </c>
      <c r="L10" s="1209">
        <v>10646364.087374</v>
      </c>
      <c r="M10" s="1209">
        <v>6916.95651</v>
      </c>
      <c r="N10" s="1209">
        <v>9984452.3158081211</v>
      </c>
      <c r="O10" s="1209">
        <v>2560297.64011</v>
      </c>
      <c r="P10" s="1209">
        <v>462015.00813999999</v>
      </c>
      <c r="Q10" s="1209">
        <v>3875943.9306393405</v>
      </c>
      <c r="R10" s="1209">
        <v>348025.82455000002</v>
      </c>
      <c r="S10" s="1209">
        <v>4764285.0569600007</v>
      </c>
      <c r="T10" s="1209">
        <v>706493.46275999991</v>
      </c>
      <c r="U10" s="1209">
        <v>538273.63599999994</v>
      </c>
      <c r="V10" s="1209">
        <v>15813696.68317</v>
      </c>
      <c r="W10" s="1209">
        <v>1133572.0714</v>
      </c>
      <c r="X10" s="1209">
        <v>866796.48977999995</v>
      </c>
      <c r="Y10" s="1218">
        <v>92957783.160271481</v>
      </c>
      <c r="Z10" s="1209">
        <v>867396.15023999999</v>
      </c>
      <c r="AA10" s="1218">
        <v>93825179.310511485</v>
      </c>
      <c r="AB10" s="779"/>
    </row>
    <row r="11" spans="1:28" s="780" customFormat="1" ht="59.25" customHeight="1">
      <c r="A11" s="776" t="s">
        <v>379</v>
      </c>
      <c r="B11" s="773" t="s">
        <v>391</v>
      </c>
      <c r="C11" s="1208"/>
      <c r="D11" s="1208"/>
      <c r="E11" s="1208"/>
      <c r="F11" s="1208"/>
      <c r="G11" s="1208"/>
      <c r="H11" s="1208"/>
      <c r="I11" s="1208"/>
      <c r="J11" s="1208"/>
      <c r="K11" s="1208"/>
      <c r="L11" s="1208"/>
      <c r="M11" s="1208"/>
      <c r="N11" s="1208"/>
      <c r="O11" s="1208"/>
      <c r="P11" s="1208"/>
      <c r="Q11" s="1208"/>
      <c r="R11" s="1208"/>
      <c r="S11" s="1208"/>
      <c r="T11" s="1208"/>
      <c r="U11" s="1208"/>
      <c r="V11" s="1208"/>
      <c r="W11" s="1208"/>
      <c r="X11" s="1208"/>
      <c r="Y11" s="1217">
        <v>0</v>
      </c>
      <c r="Z11" s="1208"/>
      <c r="AA11" s="1217">
        <v>0</v>
      </c>
      <c r="AB11" s="779"/>
    </row>
    <row r="12" spans="1:28" s="780" customFormat="1" ht="59.25" customHeight="1">
      <c r="A12" s="774" t="s">
        <v>392</v>
      </c>
      <c r="B12" s="775" t="s">
        <v>384</v>
      </c>
      <c r="C12" s="1208">
        <v>3075197.1906000003</v>
      </c>
      <c r="D12" s="1208">
        <v>104258075.46581</v>
      </c>
      <c r="E12" s="1208">
        <v>684758.5546400001</v>
      </c>
      <c r="F12" s="1208">
        <v>26622205.405609999</v>
      </c>
      <c r="G12" s="1208">
        <v>32790947.587750003</v>
      </c>
      <c r="H12" s="1208">
        <v>43508.11103</v>
      </c>
      <c r="I12" s="1208">
        <v>941122.84752000007</v>
      </c>
      <c r="J12" s="1208">
        <v>19314198.377779998</v>
      </c>
      <c r="K12" s="1208">
        <v>3484884.9628699999</v>
      </c>
      <c r="L12" s="1208">
        <v>45491033.338789992</v>
      </c>
      <c r="M12" s="1208">
        <v>311398.50951999996</v>
      </c>
      <c r="N12" s="1208">
        <v>71693982.06912002</v>
      </c>
      <c r="O12" s="1208">
        <v>10453021.330500001</v>
      </c>
      <c r="P12" s="1208">
        <v>842611.66269000003</v>
      </c>
      <c r="Q12" s="1208">
        <v>12894457.21312</v>
      </c>
      <c r="R12" s="1208">
        <v>160879.59153000001</v>
      </c>
      <c r="S12" s="1208">
        <v>36966923.328149997</v>
      </c>
      <c r="T12" s="1208">
        <v>294773.99242999998</v>
      </c>
      <c r="U12" s="1208">
        <v>7642743.05492</v>
      </c>
      <c r="V12" s="1208">
        <v>61661838.303430006</v>
      </c>
      <c r="W12" s="1208">
        <v>5112755.6335999994</v>
      </c>
      <c r="X12" s="1208">
        <v>2670264.29691</v>
      </c>
      <c r="Y12" s="1217">
        <v>447411580.82832003</v>
      </c>
      <c r="Z12" s="1208">
        <v>0</v>
      </c>
      <c r="AA12" s="1217">
        <v>447411580.82832003</v>
      </c>
      <c r="AB12" s="781"/>
    </row>
    <row r="13" spans="1:28" s="780" customFormat="1" ht="59.25" customHeight="1">
      <c r="A13" s="774" t="s">
        <v>393</v>
      </c>
      <c r="B13" s="775" t="s">
        <v>386</v>
      </c>
      <c r="C13" s="1208">
        <v>0</v>
      </c>
      <c r="D13" s="1208">
        <v>0</v>
      </c>
      <c r="E13" s="1208">
        <v>0</v>
      </c>
      <c r="F13" s="1208">
        <v>0</v>
      </c>
      <c r="G13" s="1208">
        <v>0</v>
      </c>
      <c r="H13" s="1208">
        <v>0</v>
      </c>
      <c r="I13" s="1208">
        <v>0</v>
      </c>
      <c r="J13" s="1208">
        <v>0</v>
      </c>
      <c r="K13" s="1208">
        <v>0</v>
      </c>
      <c r="L13" s="1208">
        <v>0</v>
      </c>
      <c r="M13" s="1208">
        <v>810.35593999999992</v>
      </c>
      <c r="N13" s="1208">
        <v>0</v>
      </c>
      <c r="O13" s="1208">
        <v>-1.1091800000000001</v>
      </c>
      <c r="P13" s="1208">
        <v>0</v>
      </c>
      <c r="Q13" s="1208">
        <v>0</v>
      </c>
      <c r="R13" s="1208">
        <v>0</v>
      </c>
      <c r="S13" s="1208">
        <v>5138.0906399999994</v>
      </c>
      <c r="T13" s="1208">
        <v>0</v>
      </c>
      <c r="U13" s="1208">
        <v>570.76164000000006</v>
      </c>
      <c r="V13" s="1208">
        <v>1221.3515600000001</v>
      </c>
      <c r="W13" s="1208">
        <v>0</v>
      </c>
      <c r="X13" s="1208">
        <v>0</v>
      </c>
      <c r="Y13" s="1217">
        <v>7739.4505999999992</v>
      </c>
      <c r="Z13" s="1208">
        <v>1526714.5754</v>
      </c>
      <c r="AA13" s="1217">
        <v>1534454.0260000001</v>
      </c>
    </row>
    <row r="14" spans="1:28" s="780" customFormat="1" ht="59.25" customHeight="1">
      <c r="A14" s="774" t="s">
        <v>394</v>
      </c>
      <c r="B14" s="775" t="s">
        <v>388</v>
      </c>
      <c r="C14" s="1208">
        <v>71008.587029999995</v>
      </c>
      <c r="D14" s="1208">
        <v>2880684.3246300006</v>
      </c>
      <c r="E14" s="1208">
        <v>15003.16646</v>
      </c>
      <c r="F14" s="1208">
        <v>608376.07328000001</v>
      </c>
      <c r="G14" s="1208">
        <v>667425.57232000004</v>
      </c>
      <c r="H14" s="1208">
        <v>26438.327109999998</v>
      </c>
      <c r="I14" s="1208">
        <v>65365.334620000001</v>
      </c>
      <c r="J14" s="1208">
        <v>158019.42446000001</v>
      </c>
      <c r="K14" s="1208">
        <v>1128954.7654000001</v>
      </c>
      <c r="L14" s="1208">
        <v>153185.49805899998</v>
      </c>
      <c r="M14" s="1208">
        <v>11062.971529999999</v>
      </c>
      <c r="N14" s="1208">
        <v>1251536.348626127</v>
      </c>
      <c r="O14" s="1208">
        <v>206273.25681000002</v>
      </c>
      <c r="P14" s="1208">
        <v>7906.4001199999993</v>
      </c>
      <c r="Q14" s="1208">
        <v>52174.168386763296</v>
      </c>
      <c r="R14" s="1208">
        <v>0</v>
      </c>
      <c r="S14" s="1208">
        <v>402283.11916000006</v>
      </c>
      <c r="T14" s="1208">
        <v>24162.05387</v>
      </c>
      <c r="U14" s="1208">
        <v>221090.30358999997</v>
      </c>
      <c r="V14" s="1208">
        <v>243296.11252999998</v>
      </c>
      <c r="W14" s="1208">
        <v>215098.87958000001</v>
      </c>
      <c r="X14" s="1208">
        <v>0</v>
      </c>
      <c r="Y14" s="1217">
        <v>8409344.6875718907</v>
      </c>
      <c r="Z14" s="1208">
        <v>13350.962570000002</v>
      </c>
      <c r="AA14" s="1217">
        <v>8422695.6501418911</v>
      </c>
      <c r="AB14" s="779"/>
    </row>
    <row r="15" spans="1:28" s="780" customFormat="1" ht="62.25" customHeight="1">
      <c r="A15" s="774" t="s">
        <v>395</v>
      </c>
      <c r="B15" s="775" t="s">
        <v>390</v>
      </c>
      <c r="C15" s="1209">
        <v>3004188.6035700003</v>
      </c>
      <c r="D15" s="1209">
        <v>101377391.14117999</v>
      </c>
      <c r="E15" s="1209">
        <v>669755.38818000013</v>
      </c>
      <c r="F15" s="1209">
        <v>26013829.33233</v>
      </c>
      <c r="G15" s="1209">
        <v>32123522.015430003</v>
      </c>
      <c r="H15" s="1209">
        <v>17069.783920000002</v>
      </c>
      <c r="I15" s="1209">
        <v>875757.51290000009</v>
      </c>
      <c r="J15" s="1209">
        <v>19156178.953319997</v>
      </c>
      <c r="K15" s="1209">
        <v>2355930.19747</v>
      </c>
      <c r="L15" s="1209">
        <v>45337847.840730995</v>
      </c>
      <c r="M15" s="1209">
        <v>301145.89392999996</v>
      </c>
      <c r="N15" s="1209">
        <v>70442445.720493898</v>
      </c>
      <c r="O15" s="1209">
        <v>10246746.964510001</v>
      </c>
      <c r="P15" s="1209">
        <v>834705.26257000002</v>
      </c>
      <c r="Q15" s="1209">
        <v>12842283.044733237</v>
      </c>
      <c r="R15" s="1209">
        <v>160879.59153000001</v>
      </c>
      <c r="S15" s="1209">
        <v>36569778.299630001</v>
      </c>
      <c r="T15" s="1209">
        <v>270611.93855999998</v>
      </c>
      <c r="U15" s="1209">
        <v>7422223.5129700005</v>
      </c>
      <c r="V15" s="1209">
        <v>61419763.542460002</v>
      </c>
      <c r="W15" s="1209">
        <v>4897656.7540199989</v>
      </c>
      <c r="X15" s="1209">
        <v>2670264.29691</v>
      </c>
      <c r="Y15" s="1218">
        <v>439009975.59134817</v>
      </c>
      <c r="Z15" s="1209">
        <v>1513363.61283</v>
      </c>
      <c r="AA15" s="1218">
        <v>440523339.20417815</v>
      </c>
      <c r="AB15" s="779"/>
    </row>
    <row r="16" spans="1:28" s="780" customFormat="1" ht="59.25" customHeight="1">
      <c r="A16" s="776" t="s">
        <v>380</v>
      </c>
      <c r="B16" s="773" t="s">
        <v>396</v>
      </c>
      <c r="C16" s="1208"/>
      <c r="D16" s="1208"/>
      <c r="E16" s="1208"/>
      <c r="F16" s="1208"/>
      <c r="G16" s="1208"/>
      <c r="H16" s="1208"/>
      <c r="I16" s="1208"/>
      <c r="J16" s="1208"/>
      <c r="K16" s="1208"/>
      <c r="L16" s="1208"/>
      <c r="M16" s="1208"/>
      <c r="N16" s="1208"/>
      <c r="O16" s="1208"/>
      <c r="P16" s="1208"/>
      <c r="Q16" s="1208"/>
      <c r="R16" s="1208"/>
      <c r="S16" s="1208"/>
      <c r="T16" s="1208"/>
      <c r="U16" s="1208"/>
      <c r="V16" s="1208"/>
      <c r="W16" s="1208"/>
      <c r="X16" s="1208"/>
      <c r="Y16" s="1217">
        <v>0</v>
      </c>
      <c r="Z16" s="1208"/>
      <c r="AA16" s="1217">
        <v>0</v>
      </c>
      <c r="AB16" s="779"/>
    </row>
    <row r="17" spans="1:28" s="780" customFormat="1" ht="59.25" customHeight="1">
      <c r="A17" s="774" t="s">
        <v>397</v>
      </c>
      <c r="B17" s="775" t="s">
        <v>384</v>
      </c>
      <c r="C17" s="1208">
        <v>920098.83400000003</v>
      </c>
      <c r="D17" s="1208">
        <v>8694683.3241499998</v>
      </c>
      <c r="E17" s="1208">
        <v>677735.68</v>
      </c>
      <c r="F17" s="1208">
        <v>1124962.8959999999</v>
      </c>
      <c r="G17" s="1208">
        <v>1777374.129</v>
      </c>
      <c r="H17" s="1208">
        <v>0</v>
      </c>
      <c r="I17" s="1208">
        <v>5889134.2440800006</v>
      </c>
      <c r="J17" s="1208">
        <v>2639906.20034</v>
      </c>
      <c r="K17" s="1208">
        <v>4288840.6246199999</v>
      </c>
      <c r="L17" s="1208">
        <v>10877715.736710001</v>
      </c>
      <c r="M17" s="1208">
        <v>0</v>
      </c>
      <c r="N17" s="1208">
        <v>12176744.999899998</v>
      </c>
      <c r="O17" s="1208">
        <v>307290.12068999995</v>
      </c>
      <c r="P17" s="1208">
        <v>127652.81172</v>
      </c>
      <c r="Q17" s="1208">
        <v>9366578.5605199933</v>
      </c>
      <c r="R17" s="1208">
        <v>233394.97416000001</v>
      </c>
      <c r="S17" s="1208">
        <v>9123392.5536599997</v>
      </c>
      <c r="T17" s="1208">
        <v>163540.25599999999</v>
      </c>
      <c r="U17" s="1208">
        <v>6822535.6839999994</v>
      </c>
      <c r="V17" s="1208">
        <v>8750942.0753099993</v>
      </c>
      <c r="W17" s="1208">
        <v>348526.38244000002</v>
      </c>
      <c r="X17" s="1208">
        <v>384844.06699999998</v>
      </c>
      <c r="Y17" s="1217">
        <v>84695894.154300004</v>
      </c>
      <c r="Z17" s="1208">
        <v>0</v>
      </c>
      <c r="AA17" s="1217">
        <v>84695894.154300004</v>
      </c>
      <c r="AB17" s="781"/>
    </row>
    <row r="18" spans="1:28" s="780" customFormat="1" ht="59.25" customHeight="1">
      <c r="A18" s="774" t="s">
        <v>398</v>
      </c>
      <c r="B18" s="775" t="s">
        <v>386</v>
      </c>
      <c r="C18" s="1208">
        <v>0</v>
      </c>
      <c r="D18" s="1208">
        <v>0</v>
      </c>
      <c r="E18" s="1208">
        <v>0</v>
      </c>
      <c r="F18" s="1208">
        <v>0</v>
      </c>
      <c r="G18" s="1208">
        <v>0</v>
      </c>
      <c r="H18" s="1208">
        <v>0</v>
      </c>
      <c r="I18" s="1208">
        <v>0</v>
      </c>
      <c r="J18" s="1208">
        <v>0</v>
      </c>
      <c r="K18" s="1208">
        <v>0</v>
      </c>
      <c r="L18" s="1208">
        <v>0</v>
      </c>
      <c r="M18" s="1208">
        <v>0</v>
      </c>
      <c r="N18" s="1208">
        <v>0</v>
      </c>
      <c r="O18" s="1208">
        <v>0</v>
      </c>
      <c r="P18" s="1208">
        <v>0</v>
      </c>
      <c r="Q18" s="1208">
        <v>0</v>
      </c>
      <c r="R18" s="1208">
        <v>0</v>
      </c>
      <c r="S18" s="1208">
        <v>0</v>
      </c>
      <c r="T18" s="1208">
        <v>0</v>
      </c>
      <c r="U18" s="1208">
        <v>0</v>
      </c>
      <c r="V18" s="1208">
        <v>0</v>
      </c>
      <c r="W18" s="1208">
        <v>0</v>
      </c>
      <c r="X18" s="1208">
        <v>0</v>
      </c>
      <c r="Y18" s="1217">
        <v>0</v>
      </c>
      <c r="Z18" s="1208">
        <v>0</v>
      </c>
      <c r="AA18" s="1217">
        <v>0</v>
      </c>
    </row>
    <row r="19" spans="1:28" s="780" customFormat="1" ht="59.25" customHeight="1">
      <c r="A19" s="774" t="s">
        <v>399</v>
      </c>
      <c r="B19" s="775" t="s">
        <v>388</v>
      </c>
      <c r="C19" s="1208">
        <v>0</v>
      </c>
      <c r="D19" s="1208">
        <v>0</v>
      </c>
      <c r="E19" s="1208">
        <v>0</v>
      </c>
      <c r="F19" s="1208">
        <v>26184.757269999998</v>
      </c>
      <c r="G19" s="1208">
        <v>266988.55322</v>
      </c>
      <c r="H19" s="1208">
        <v>0</v>
      </c>
      <c r="I19" s="1208">
        <v>314236.82361999998</v>
      </c>
      <c r="J19" s="1208">
        <v>34483.797859999999</v>
      </c>
      <c r="K19" s="1208">
        <v>86571.940109999996</v>
      </c>
      <c r="L19" s="1208">
        <v>105367.08479000001</v>
      </c>
      <c r="M19" s="1208">
        <v>0</v>
      </c>
      <c r="N19" s="1208">
        <v>872880.12895717158</v>
      </c>
      <c r="O19" s="1208">
        <v>0</v>
      </c>
      <c r="P19" s="1208">
        <v>0</v>
      </c>
      <c r="Q19" s="1208">
        <v>129398.034906343</v>
      </c>
      <c r="R19" s="1208">
        <v>0</v>
      </c>
      <c r="S19" s="1208">
        <v>0</v>
      </c>
      <c r="T19" s="1208">
        <v>17421.101050000001</v>
      </c>
      <c r="U19" s="1208">
        <v>106624.57742</v>
      </c>
      <c r="V19" s="1208">
        <v>0</v>
      </c>
      <c r="W19" s="1208">
        <v>1705.9698600000002</v>
      </c>
      <c r="X19" s="1208">
        <v>1704.2215200000001</v>
      </c>
      <c r="Y19" s="1217">
        <v>1963566.9905835146</v>
      </c>
      <c r="Z19" s="1208">
        <v>0</v>
      </c>
      <c r="AA19" s="1217">
        <v>1963566.9905835146</v>
      </c>
      <c r="AB19" s="779"/>
    </row>
    <row r="20" spans="1:28" s="780" customFormat="1" ht="62.25" customHeight="1">
      <c r="A20" s="774" t="s">
        <v>400</v>
      </c>
      <c r="B20" s="775" t="s">
        <v>390</v>
      </c>
      <c r="C20" s="1209">
        <v>920098.83400000003</v>
      </c>
      <c r="D20" s="1209">
        <v>8694683.3241499998</v>
      </c>
      <c r="E20" s="1209">
        <v>677735.68</v>
      </c>
      <c r="F20" s="1209">
        <v>1098778.13873</v>
      </c>
      <c r="G20" s="1209">
        <v>1510385.5757800001</v>
      </c>
      <c r="H20" s="1209">
        <v>0</v>
      </c>
      <c r="I20" s="1209">
        <v>5574897.4204600006</v>
      </c>
      <c r="J20" s="1209">
        <v>2605422.4024800002</v>
      </c>
      <c r="K20" s="1209">
        <v>4202268.6845100001</v>
      </c>
      <c r="L20" s="1209">
        <v>10772348.65192</v>
      </c>
      <c r="M20" s="1209">
        <v>0</v>
      </c>
      <c r="N20" s="1209">
        <v>11303864.870942827</v>
      </c>
      <c r="O20" s="1209">
        <v>307290.12068999995</v>
      </c>
      <c r="P20" s="1209">
        <v>127652.81172</v>
      </c>
      <c r="Q20" s="1209">
        <v>9237180.5256136507</v>
      </c>
      <c r="R20" s="1209">
        <v>233394.97416000001</v>
      </c>
      <c r="S20" s="1209">
        <v>9123392.5536599997</v>
      </c>
      <c r="T20" s="1209">
        <v>146119.15495</v>
      </c>
      <c r="U20" s="1209">
        <v>6715911.1065799994</v>
      </c>
      <c r="V20" s="1209">
        <v>8750942.0753099993</v>
      </c>
      <c r="W20" s="1209">
        <v>346820.41258</v>
      </c>
      <c r="X20" s="1209">
        <v>383139.84547999996</v>
      </c>
      <c r="Y20" s="1218">
        <v>82732327.16371648</v>
      </c>
      <c r="Z20" s="1209">
        <v>0</v>
      </c>
      <c r="AA20" s="1218">
        <v>82732327.16371648</v>
      </c>
      <c r="AB20" s="779"/>
    </row>
    <row r="21" spans="1:28" s="780" customFormat="1" ht="57" customHeight="1">
      <c r="A21" s="776" t="s">
        <v>401</v>
      </c>
      <c r="B21" s="773" t="s">
        <v>402</v>
      </c>
      <c r="C21" s="1208"/>
      <c r="D21" s="1208"/>
      <c r="E21" s="1208"/>
      <c r="F21" s="1208"/>
      <c r="G21" s="1208"/>
      <c r="H21" s="1208"/>
      <c r="I21" s="1208"/>
      <c r="J21" s="1208"/>
      <c r="K21" s="1208"/>
      <c r="L21" s="1208"/>
      <c r="M21" s="1208"/>
      <c r="N21" s="1208"/>
      <c r="O21" s="1208"/>
      <c r="P21" s="1208"/>
      <c r="Q21" s="1208"/>
      <c r="R21" s="1208"/>
      <c r="S21" s="1208"/>
      <c r="T21" s="1208"/>
      <c r="U21" s="1208"/>
      <c r="V21" s="1208"/>
      <c r="W21" s="1208"/>
      <c r="X21" s="1208"/>
      <c r="Y21" s="1217">
        <v>0</v>
      </c>
      <c r="Z21" s="1208"/>
      <c r="AA21" s="1217">
        <v>0</v>
      </c>
      <c r="AB21" s="779"/>
    </row>
    <row r="22" spans="1:28" s="780" customFormat="1" ht="59.25" customHeight="1">
      <c r="A22" s="774" t="s">
        <v>403</v>
      </c>
      <c r="B22" s="775" t="s">
        <v>384</v>
      </c>
      <c r="C22" s="1208">
        <v>5292328.0128600001</v>
      </c>
      <c r="D22" s="1208">
        <v>133917019.57016</v>
      </c>
      <c r="E22" s="1208">
        <v>1593684.7636700002</v>
      </c>
      <c r="F22" s="1208">
        <v>32711172.559530001</v>
      </c>
      <c r="G22" s="1208">
        <v>40892093.903420001</v>
      </c>
      <c r="H22" s="1208">
        <v>45674.193030000002</v>
      </c>
      <c r="I22" s="1208">
        <v>7614972.9769100007</v>
      </c>
      <c r="J22" s="1208">
        <v>28324686.645019997</v>
      </c>
      <c r="K22" s="1208">
        <v>9610222.1323799994</v>
      </c>
      <c r="L22" s="1208">
        <v>67053638.209282994</v>
      </c>
      <c r="M22" s="1208">
        <v>322234.88101999997</v>
      </c>
      <c r="N22" s="1208">
        <v>94466910.962670013</v>
      </c>
      <c r="O22" s="1208">
        <v>13397815.47099</v>
      </c>
      <c r="P22" s="1208">
        <v>1434526.45377</v>
      </c>
      <c r="Q22" s="1208">
        <v>26154090.53507999</v>
      </c>
      <c r="R22" s="1208">
        <v>748608.61430999998</v>
      </c>
      <c r="S22" s="1208">
        <v>50906792.782169998</v>
      </c>
      <c r="T22" s="1208">
        <v>1185013.25033</v>
      </c>
      <c r="U22" s="1208">
        <v>15020077.689319998</v>
      </c>
      <c r="V22" s="1208">
        <v>86267989.755840003</v>
      </c>
      <c r="W22" s="1208">
        <v>6708418.7062399993</v>
      </c>
      <c r="X22" s="1208">
        <v>3938306.5762599995</v>
      </c>
      <c r="Y22" s="1217">
        <v>627606278.64426303</v>
      </c>
      <c r="Z22" s="1208">
        <v>0</v>
      </c>
      <c r="AA22" s="1217">
        <v>627606278.64426303</v>
      </c>
      <c r="AB22" s="781"/>
    </row>
    <row r="23" spans="1:28" s="780" customFormat="1" ht="59.25" customHeight="1">
      <c r="A23" s="774" t="s">
        <v>404</v>
      </c>
      <c r="B23" s="775" t="s">
        <v>386</v>
      </c>
      <c r="C23" s="1208">
        <v>0</v>
      </c>
      <c r="D23" s="1208">
        <v>0</v>
      </c>
      <c r="E23" s="1208">
        <v>0</v>
      </c>
      <c r="F23" s="1208">
        <v>0</v>
      </c>
      <c r="G23" s="1208">
        <v>0</v>
      </c>
      <c r="H23" s="1208">
        <v>0</v>
      </c>
      <c r="I23" s="1208">
        <v>0</v>
      </c>
      <c r="J23" s="1208">
        <v>0</v>
      </c>
      <c r="K23" s="1208">
        <v>0</v>
      </c>
      <c r="L23" s="1208">
        <v>0</v>
      </c>
      <c r="M23" s="1208">
        <v>835.67481999999995</v>
      </c>
      <c r="N23" s="1208">
        <v>0</v>
      </c>
      <c r="O23" s="1208">
        <v>-1.1091800000000001</v>
      </c>
      <c r="P23" s="1208">
        <v>0</v>
      </c>
      <c r="Q23" s="1208">
        <v>0</v>
      </c>
      <c r="R23" s="1208">
        <v>0</v>
      </c>
      <c r="S23" s="1208">
        <v>5138.0906399999994</v>
      </c>
      <c r="T23" s="1208">
        <v>0</v>
      </c>
      <c r="U23" s="1208">
        <v>607.46282000000008</v>
      </c>
      <c r="V23" s="1208">
        <v>1279.1310600000002</v>
      </c>
      <c r="W23" s="1208">
        <v>0</v>
      </c>
      <c r="X23" s="1208">
        <v>0</v>
      </c>
      <c r="Y23" s="1217">
        <v>7859.2501599999996</v>
      </c>
      <c r="Z23" s="1208">
        <v>2400297.91127</v>
      </c>
      <c r="AA23" s="1217">
        <v>2408157.1614299999</v>
      </c>
    </row>
    <row r="24" spans="1:28" s="783" customFormat="1" ht="59.25" customHeight="1">
      <c r="A24" s="774" t="s">
        <v>405</v>
      </c>
      <c r="B24" s="775" t="s">
        <v>388</v>
      </c>
      <c r="C24" s="1208">
        <v>92043.929039999988</v>
      </c>
      <c r="D24" s="1208">
        <v>3437407.1258100006</v>
      </c>
      <c r="E24" s="1208">
        <v>22678.453560000002</v>
      </c>
      <c r="F24" s="1208">
        <v>773926.29734999989</v>
      </c>
      <c r="G24" s="1208">
        <v>1303542.6557400001</v>
      </c>
      <c r="H24" s="1208">
        <v>26438.327109999998</v>
      </c>
      <c r="I24" s="1208">
        <v>408289.70481999998</v>
      </c>
      <c r="J24" s="1208">
        <v>238681.25459999999</v>
      </c>
      <c r="K24" s="1208">
        <v>1570304.0234700001</v>
      </c>
      <c r="L24" s="1208">
        <v>297077.629258</v>
      </c>
      <c r="M24" s="1208">
        <v>15007.705399999999</v>
      </c>
      <c r="N24" s="1208">
        <v>2736148.0554251736</v>
      </c>
      <c r="O24" s="1208">
        <v>283479.63650000002</v>
      </c>
      <c r="P24" s="1208">
        <v>10153.37134</v>
      </c>
      <c r="Q24" s="1208">
        <v>198683.03409376295</v>
      </c>
      <c r="R24" s="1208">
        <v>6308.2240700000002</v>
      </c>
      <c r="S24" s="1208">
        <v>454474.96256000007</v>
      </c>
      <c r="T24" s="1208">
        <v>61788.694059999994</v>
      </c>
      <c r="U24" s="1208">
        <v>344276.89658999996</v>
      </c>
      <c r="V24" s="1208">
        <v>284866.58596</v>
      </c>
      <c r="W24" s="1208">
        <v>330369.46824000002</v>
      </c>
      <c r="X24" s="1208">
        <v>18105.944090000005</v>
      </c>
      <c r="Y24" s="1217">
        <v>12914051.979086937</v>
      </c>
      <c r="Z24" s="1208">
        <v>19538.1482</v>
      </c>
      <c r="AA24" s="1217">
        <v>12933590.127286937</v>
      </c>
      <c r="AB24" s="782"/>
    </row>
    <row r="25" spans="1:28" s="783" customFormat="1" ht="62.25" customHeight="1">
      <c r="A25" s="777" t="s">
        <v>406</v>
      </c>
      <c r="B25" s="778" t="s">
        <v>390</v>
      </c>
      <c r="C25" s="1209">
        <v>5200284.0838200003</v>
      </c>
      <c r="D25" s="1209">
        <v>130479612.44435</v>
      </c>
      <c r="E25" s="1209">
        <v>1571006.3101100002</v>
      </c>
      <c r="F25" s="1209">
        <v>31937246.262180001</v>
      </c>
      <c r="G25" s="1209">
        <v>39588551.247680001</v>
      </c>
      <c r="H25" s="1209">
        <v>19235.865920000004</v>
      </c>
      <c r="I25" s="1209">
        <v>7206683.272090001</v>
      </c>
      <c r="J25" s="1209">
        <v>28086005.390419997</v>
      </c>
      <c r="K25" s="1209">
        <v>8039918.108909999</v>
      </c>
      <c r="L25" s="1209">
        <v>66756560.580024995</v>
      </c>
      <c r="M25" s="1209">
        <v>308062.85044000001</v>
      </c>
      <c r="N25" s="1209">
        <v>91730762.907244846</v>
      </c>
      <c r="O25" s="1209">
        <v>13114334.725310002</v>
      </c>
      <c r="P25" s="1209">
        <v>1424373.08243</v>
      </c>
      <c r="Q25" s="1209">
        <v>25955407.500986226</v>
      </c>
      <c r="R25" s="1209">
        <v>742300.39023999998</v>
      </c>
      <c r="S25" s="1209">
        <v>50457455.910250001</v>
      </c>
      <c r="T25" s="1209">
        <v>1123224.5562700001</v>
      </c>
      <c r="U25" s="1209">
        <v>14676408.255549997</v>
      </c>
      <c r="V25" s="1209">
        <v>85984402.300940007</v>
      </c>
      <c r="W25" s="1209">
        <v>6378049.237999999</v>
      </c>
      <c r="X25" s="1209">
        <v>3920200.6321699996</v>
      </c>
      <c r="Y25" s="1218">
        <v>614700085.91533613</v>
      </c>
      <c r="Z25" s="1209">
        <v>2380759.7630699999</v>
      </c>
      <c r="AA25" s="1218">
        <v>617080845.67840612</v>
      </c>
      <c r="AB25" s="782"/>
    </row>
  </sheetData>
  <mergeCells count="8">
    <mergeCell ref="A1:E1"/>
    <mergeCell ref="A2:E2"/>
    <mergeCell ref="Y3:AA3"/>
    <mergeCell ref="C4:X4"/>
    <mergeCell ref="Y4:Y5"/>
    <mergeCell ref="Z4:Z5"/>
    <mergeCell ref="AA4:AA5"/>
    <mergeCell ref="A4:A5"/>
  </mergeCells>
  <printOptions horizontalCentered="1"/>
  <pageMargins left="0.25" right="0.25" top="0.75" bottom="0.75" header="0.3" footer="0.3"/>
  <pageSetup paperSize="9" scale="29" fitToHeight="0" orientation="landscape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B25"/>
  <sheetViews>
    <sheetView zoomScale="60" zoomScaleNormal="60" workbookViewId="0">
      <selection sqref="A1:XFD1048576"/>
    </sheetView>
  </sheetViews>
  <sheetFormatPr defaultColWidth="9" defaultRowHeight="21"/>
  <cols>
    <col min="1" max="1" width="42.28515625" style="64" bestFit="1" customWidth="1"/>
    <col min="2" max="2" width="32.85546875" style="64" hidden="1" customWidth="1"/>
    <col min="3" max="3" width="15.5703125" style="116" bestFit="1" customWidth="1"/>
    <col min="4" max="4" width="16.85546875" style="116" bestFit="1" customWidth="1"/>
    <col min="5" max="5" width="15.140625" style="116" bestFit="1" customWidth="1"/>
    <col min="6" max="7" width="16.85546875" style="116" bestFit="1" customWidth="1"/>
    <col min="8" max="8" width="12.5703125" style="116" bestFit="1" customWidth="1"/>
    <col min="9" max="9" width="15.42578125" style="116" bestFit="1" customWidth="1"/>
    <col min="10" max="10" width="16.5703125" style="116" bestFit="1" customWidth="1"/>
    <col min="11" max="11" width="15.5703125" style="116" bestFit="1" customWidth="1"/>
    <col min="12" max="12" width="16.85546875" style="116" bestFit="1" customWidth="1"/>
    <col min="13" max="13" width="13.7109375" style="116" bestFit="1" customWidth="1"/>
    <col min="14" max="14" width="17.28515625" style="116" bestFit="1" customWidth="1"/>
    <col min="15" max="15" width="16.5703125" style="116" bestFit="1" customWidth="1"/>
    <col min="16" max="16" width="15.140625" style="116" bestFit="1" customWidth="1"/>
    <col min="17" max="17" width="17" style="116" bestFit="1" customWidth="1"/>
    <col min="18" max="18" width="13.7109375" style="116" bestFit="1" customWidth="1"/>
    <col min="19" max="19" width="16.5703125" style="116" bestFit="1" customWidth="1"/>
    <col min="20" max="20" width="15.42578125" style="116" bestFit="1" customWidth="1"/>
    <col min="21" max="21" width="16.85546875" style="116" bestFit="1" customWidth="1"/>
    <col min="22" max="22" width="17.28515625" style="116" bestFit="1" customWidth="1"/>
    <col min="23" max="24" width="15.42578125" style="116" bestFit="1" customWidth="1"/>
    <col min="25" max="25" width="18" style="116" bestFit="1" customWidth="1"/>
    <col min="26" max="26" width="15.42578125" style="116" bestFit="1" customWidth="1"/>
    <col min="27" max="27" width="18" style="116" bestFit="1" customWidth="1"/>
    <col min="28" max="28" width="10.28515625" style="64" bestFit="1" customWidth="1"/>
    <col min="29" max="29" width="11.28515625" style="64" customWidth="1"/>
    <col min="30" max="16384" width="9" style="64"/>
  </cols>
  <sheetData>
    <row r="1" spans="1:28" s="78" customFormat="1" ht="28.5">
      <c r="A1" s="1570" t="s">
        <v>840</v>
      </c>
      <c r="B1" s="1570"/>
      <c r="C1" s="1570"/>
      <c r="D1" s="1570"/>
      <c r="E1" s="1570"/>
      <c r="F1" s="1570"/>
      <c r="G1" s="1570"/>
      <c r="H1" s="1570"/>
      <c r="I1" s="1143"/>
      <c r="J1" s="1143"/>
      <c r="K1" s="1143"/>
      <c r="L1" s="1143"/>
      <c r="M1" s="1143"/>
      <c r="N1" s="1143"/>
      <c r="O1" s="1143"/>
      <c r="P1" s="1143"/>
      <c r="Q1" s="1143"/>
      <c r="R1" s="1143"/>
      <c r="S1" s="1143"/>
      <c r="T1" s="1143"/>
      <c r="U1" s="1143"/>
      <c r="V1" s="1143"/>
      <c r="W1" s="1143"/>
      <c r="X1" s="1143"/>
      <c r="Y1" s="1143"/>
      <c r="Z1" s="1143"/>
      <c r="AA1" s="1143"/>
    </row>
    <row r="2" spans="1:28" s="78" customFormat="1" ht="28.5">
      <c r="A2" s="1570" t="s">
        <v>908</v>
      </c>
      <c r="B2" s="1570"/>
      <c r="C2" s="1570"/>
      <c r="D2" s="1570"/>
      <c r="E2" s="1570"/>
      <c r="F2" s="1570"/>
      <c r="G2" s="1570"/>
      <c r="H2" s="1570"/>
      <c r="I2" s="1143"/>
      <c r="J2" s="1143"/>
      <c r="K2" s="1143"/>
      <c r="L2" s="1143"/>
      <c r="M2" s="1143"/>
      <c r="N2" s="1143"/>
      <c r="O2" s="1143"/>
      <c r="P2" s="1143"/>
      <c r="Q2" s="1143"/>
      <c r="R2" s="1143"/>
      <c r="S2" s="1143"/>
      <c r="T2" s="1143"/>
      <c r="U2" s="1143"/>
      <c r="V2" s="1143"/>
      <c r="W2" s="1143"/>
      <c r="X2" s="1143"/>
      <c r="Y2" s="1143"/>
      <c r="Z2" s="1143"/>
      <c r="AA2" s="1143"/>
    </row>
    <row r="3" spans="1:28">
      <c r="A3" s="63"/>
      <c r="B3" s="63"/>
      <c r="Y3" s="1566" t="s">
        <v>536</v>
      </c>
      <c r="Z3" s="1566"/>
      <c r="AA3" s="1566"/>
    </row>
    <row r="4" spans="1:28" ht="51" customHeight="1">
      <c r="A4" s="124" t="s">
        <v>0</v>
      </c>
      <c r="B4" s="125" t="s">
        <v>201</v>
      </c>
      <c r="C4" s="1581" t="s">
        <v>377</v>
      </c>
      <c r="D4" s="1581"/>
      <c r="E4" s="1581"/>
      <c r="F4" s="1581"/>
      <c r="G4" s="1581"/>
      <c r="H4" s="1581"/>
      <c r="I4" s="1581"/>
      <c r="J4" s="1581"/>
      <c r="K4" s="1581"/>
      <c r="L4" s="1581"/>
      <c r="M4" s="1581"/>
      <c r="N4" s="1581"/>
      <c r="O4" s="1581"/>
      <c r="P4" s="1581"/>
      <c r="Q4" s="1581"/>
      <c r="R4" s="1581"/>
      <c r="S4" s="1581"/>
      <c r="T4" s="1581"/>
      <c r="U4" s="1581"/>
      <c r="V4" s="1581"/>
      <c r="W4" s="1581"/>
      <c r="X4" s="1581"/>
      <c r="Y4" s="1554" t="s">
        <v>270</v>
      </c>
      <c r="Z4" s="1583" t="s">
        <v>381</v>
      </c>
      <c r="AA4" s="1554" t="s">
        <v>407</v>
      </c>
    </row>
    <row r="5" spans="1:28" ht="51" customHeight="1">
      <c r="A5" s="1579"/>
      <c r="B5" s="1580"/>
      <c r="C5" s="202" t="s">
        <v>799</v>
      </c>
      <c r="D5" s="202" t="s">
        <v>169</v>
      </c>
      <c r="E5" s="202" t="s">
        <v>284</v>
      </c>
      <c r="F5" s="202" t="s">
        <v>171</v>
      </c>
      <c r="G5" s="202" t="s">
        <v>172</v>
      </c>
      <c r="H5" s="202" t="s">
        <v>173</v>
      </c>
      <c r="I5" s="202" t="s">
        <v>174</v>
      </c>
      <c r="J5" s="202" t="s">
        <v>175</v>
      </c>
      <c r="K5" s="202" t="s">
        <v>176</v>
      </c>
      <c r="L5" s="202" t="s">
        <v>177</v>
      </c>
      <c r="M5" s="202" t="s">
        <v>178</v>
      </c>
      <c r="N5" s="202" t="s">
        <v>179</v>
      </c>
      <c r="O5" s="202" t="s">
        <v>180</v>
      </c>
      <c r="P5" s="1210" t="s">
        <v>181</v>
      </c>
      <c r="Q5" s="202" t="s">
        <v>182</v>
      </c>
      <c r="R5" s="202" t="s">
        <v>183</v>
      </c>
      <c r="S5" s="202" t="s">
        <v>184</v>
      </c>
      <c r="T5" s="202" t="s">
        <v>796</v>
      </c>
      <c r="U5" s="202" t="s">
        <v>344</v>
      </c>
      <c r="V5" s="202" t="s">
        <v>185</v>
      </c>
      <c r="W5" s="202" t="s">
        <v>186</v>
      </c>
      <c r="X5" s="202" t="s">
        <v>187</v>
      </c>
      <c r="Y5" s="1582"/>
      <c r="Z5" s="1584"/>
      <c r="AA5" s="1585"/>
    </row>
    <row r="6" spans="1:28" s="214" customFormat="1" ht="68.25" customHeight="1">
      <c r="A6" s="208" t="s">
        <v>378</v>
      </c>
      <c r="B6" s="209" t="s">
        <v>382</v>
      </c>
      <c r="C6" s="940"/>
      <c r="D6" s="940"/>
      <c r="E6" s="940"/>
      <c r="F6" s="940"/>
      <c r="G6" s="940"/>
      <c r="H6" s="940"/>
      <c r="I6" s="940"/>
      <c r="J6" s="940"/>
      <c r="K6" s="940"/>
      <c r="L6" s="940"/>
      <c r="M6" s="940"/>
      <c r="N6" s="940"/>
      <c r="O6" s="940"/>
      <c r="P6" s="940"/>
      <c r="Q6" s="940"/>
      <c r="R6" s="940"/>
      <c r="S6" s="940"/>
      <c r="T6" s="940"/>
      <c r="U6" s="940"/>
      <c r="V6" s="940"/>
      <c r="W6" s="940"/>
      <c r="X6" s="940"/>
      <c r="Y6" s="1211"/>
      <c r="Z6" s="940"/>
      <c r="AA6" s="1211"/>
    </row>
    <row r="7" spans="1:28" s="214" customFormat="1" ht="68.25" customHeight="1">
      <c r="A7" s="205" t="s">
        <v>383</v>
      </c>
      <c r="B7" s="206" t="s">
        <v>384</v>
      </c>
      <c r="C7" s="271">
        <v>1183668.60032</v>
      </c>
      <c r="D7" s="271">
        <v>14046293.78971</v>
      </c>
      <c r="E7" s="271">
        <v>222183.95522</v>
      </c>
      <c r="F7" s="271">
        <v>3270689.9358699997</v>
      </c>
      <c r="G7" s="271">
        <v>5611870.9756700005</v>
      </c>
      <c r="H7" s="271">
        <v>2166.0819999999999</v>
      </c>
      <c r="I7" s="271">
        <v>753992.83777999994</v>
      </c>
      <c r="J7" s="271">
        <v>5980760.9779199995</v>
      </c>
      <c r="K7" s="271">
        <v>1346899.9494399999</v>
      </c>
      <c r="L7" s="271">
        <v>9257974.8612929992</v>
      </c>
      <c r="M7" s="271">
        <v>5000.5111699999998</v>
      </c>
      <c r="N7" s="271">
        <v>8669358.3456299957</v>
      </c>
      <c r="O7" s="271">
        <v>2292075.7477899999</v>
      </c>
      <c r="P7" s="271">
        <v>362729.13952999999</v>
      </c>
      <c r="Q7" s="271">
        <v>3706895.6355999974</v>
      </c>
      <c r="R7" s="271">
        <v>247336.34362000003</v>
      </c>
      <c r="S7" s="271">
        <v>4702158.1962700002</v>
      </c>
      <c r="T7" s="271">
        <v>687656.63431999995</v>
      </c>
      <c r="U7" s="271">
        <v>424049.81550000003</v>
      </c>
      <c r="V7" s="271">
        <v>13756113.630817646</v>
      </c>
      <c r="W7" s="271">
        <v>900776.44770000002</v>
      </c>
      <c r="X7" s="271">
        <v>756891.61158999999</v>
      </c>
      <c r="Y7" s="1212">
        <v>78187544.024760649</v>
      </c>
      <c r="Z7" s="271">
        <v>0</v>
      </c>
      <c r="AA7" s="1212">
        <v>78187544.024760649</v>
      </c>
    </row>
    <row r="8" spans="1:28" s="210" customFormat="1" ht="68.25" customHeight="1">
      <c r="A8" s="205" t="s">
        <v>385</v>
      </c>
      <c r="B8" s="206" t="s">
        <v>386</v>
      </c>
      <c r="C8" s="271">
        <v>0</v>
      </c>
      <c r="D8" s="271">
        <v>0</v>
      </c>
      <c r="E8" s="271">
        <v>0</v>
      </c>
      <c r="F8" s="271">
        <v>0</v>
      </c>
      <c r="G8" s="271">
        <v>0</v>
      </c>
      <c r="H8" s="271">
        <v>0</v>
      </c>
      <c r="I8" s="271">
        <v>0</v>
      </c>
      <c r="J8" s="271">
        <v>0</v>
      </c>
      <c r="K8" s="271">
        <v>0</v>
      </c>
      <c r="L8" s="271">
        <v>0</v>
      </c>
      <c r="M8" s="271">
        <v>25.31888</v>
      </c>
      <c r="N8" s="271">
        <v>0</v>
      </c>
      <c r="O8" s="271">
        <v>0</v>
      </c>
      <c r="P8" s="271">
        <v>0</v>
      </c>
      <c r="Q8" s="271">
        <v>0</v>
      </c>
      <c r="R8" s="271">
        <v>0</v>
      </c>
      <c r="S8" s="271">
        <v>0</v>
      </c>
      <c r="T8" s="271">
        <v>0</v>
      </c>
      <c r="U8" s="271">
        <v>36.701180000000001</v>
      </c>
      <c r="V8" s="271">
        <v>57.779499999999999</v>
      </c>
      <c r="W8" s="271">
        <v>0</v>
      </c>
      <c r="X8" s="271">
        <v>0</v>
      </c>
      <c r="Y8" s="1212">
        <v>119.79956</v>
      </c>
      <c r="Z8" s="271">
        <v>873583.33586999995</v>
      </c>
      <c r="AA8" s="1212">
        <v>873703.13542999991</v>
      </c>
    </row>
    <row r="9" spans="1:28" s="210" customFormat="1" ht="68.25" customHeight="1">
      <c r="A9" s="205" t="s">
        <v>387</v>
      </c>
      <c r="B9" s="206" t="s">
        <v>388</v>
      </c>
      <c r="C9" s="271">
        <v>21035.34201</v>
      </c>
      <c r="D9" s="271">
        <v>493452.25541999994</v>
      </c>
      <c r="E9" s="271">
        <v>3450.4886099999999</v>
      </c>
      <c r="F9" s="271">
        <v>136174.69777</v>
      </c>
      <c r="G9" s="271">
        <v>80168.466359999991</v>
      </c>
      <c r="H9" s="271">
        <v>0</v>
      </c>
      <c r="I9" s="271">
        <v>25205.547330000001</v>
      </c>
      <c r="J9" s="271">
        <v>5027.0288400000009</v>
      </c>
      <c r="K9" s="271">
        <v>39348.938459999998</v>
      </c>
      <c r="L9" s="271">
        <v>1553.0548209999995</v>
      </c>
      <c r="M9" s="271">
        <v>3944.73387</v>
      </c>
      <c r="N9" s="271">
        <v>30400.101925366551</v>
      </c>
      <c r="O9" s="271">
        <v>28884.879349999999</v>
      </c>
      <c r="P9" s="271">
        <v>1638.0241700000001</v>
      </c>
      <c r="Q9" s="271">
        <v>14317.566176813083</v>
      </c>
      <c r="R9" s="271">
        <v>6308.2240700000002</v>
      </c>
      <c r="S9" s="271">
        <v>33887.318800000001</v>
      </c>
      <c r="T9" s="271">
        <v>19959.8917</v>
      </c>
      <c r="U9" s="271">
        <v>1021.3058600000002</v>
      </c>
      <c r="V9" s="271">
        <v>41570.473429999998</v>
      </c>
      <c r="W9" s="271">
        <v>35228.25808</v>
      </c>
      <c r="X9" s="271">
        <v>12396.604770000004</v>
      </c>
      <c r="Y9" s="1212">
        <v>1034973.2018231795</v>
      </c>
      <c r="Z9" s="271">
        <v>6187.185629999999</v>
      </c>
      <c r="AA9" s="1212">
        <v>1041160.3874531795</v>
      </c>
      <c r="AB9" s="218"/>
    </row>
    <row r="10" spans="1:28" s="210" customFormat="1" ht="68.25" customHeight="1">
      <c r="A10" s="205" t="s">
        <v>389</v>
      </c>
      <c r="B10" s="206" t="s">
        <v>390</v>
      </c>
      <c r="C10" s="1213">
        <v>1162633.2583099999</v>
      </c>
      <c r="D10" s="1213">
        <v>13552841.534290001</v>
      </c>
      <c r="E10" s="1213">
        <v>218733.46661</v>
      </c>
      <c r="F10" s="1213">
        <v>3134515.2380999997</v>
      </c>
      <c r="G10" s="1213">
        <v>5531702.5093100006</v>
      </c>
      <c r="H10" s="1213">
        <v>2166.0819999999999</v>
      </c>
      <c r="I10" s="1213">
        <v>728787.29044999997</v>
      </c>
      <c r="J10" s="1213">
        <v>5975733.9490799997</v>
      </c>
      <c r="K10" s="1213">
        <v>1307551.0109799998</v>
      </c>
      <c r="L10" s="1213">
        <v>9256421.8064719997</v>
      </c>
      <c r="M10" s="1213">
        <v>1081.0961799999995</v>
      </c>
      <c r="N10" s="1213">
        <v>8638958.2437046301</v>
      </c>
      <c r="O10" s="1213">
        <v>2263190.8684399999</v>
      </c>
      <c r="P10" s="1213">
        <v>361091.11536</v>
      </c>
      <c r="Q10" s="1213">
        <v>3692578.0694231843</v>
      </c>
      <c r="R10" s="1213">
        <v>241028.11955000003</v>
      </c>
      <c r="S10" s="1213">
        <v>4668270.8774700006</v>
      </c>
      <c r="T10" s="1213">
        <v>667696.74261999992</v>
      </c>
      <c r="U10" s="1213">
        <v>423065.21081999998</v>
      </c>
      <c r="V10" s="1213">
        <v>13714600.936887646</v>
      </c>
      <c r="W10" s="1213">
        <v>865548.18962000008</v>
      </c>
      <c r="X10" s="1213">
        <v>744495.00682000001</v>
      </c>
      <c r="Y10" s="1214">
        <v>77152690.622497454</v>
      </c>
      <c r="Z10" s="1213">
        <v>867396.15023999999</v>
      </c>
      <c r="AA10" s="1214">
        <v>78020086.772737458</v>
      </c>
      <c r="AB10" s="218"/>
    </row>
    <row r="11" spans="1:28" s="210" customFormat="1" ht="68.25" customHeight="1">
      <c r="A11" s="213" t="s">
        <v>379</v>
      </c>
      <c r="B11" s="209" t="s">
        <v>391</v>
      </c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1212"/>
      <c r="Z11" s="271"/>
      <c r="AA11" s="1212"/>
      <c r="AB11" s="218"/>
    </row>
    <row r="12" spans="1:28" s="210" customFormat="1" ht="68.25" customHeight="1">
      <c r="A12" s="205" t="s">
        <v>392</v>
      </c>
      <c r="B12" s="206" t="s">
        <v>384</v>
      </c>
      <c r="C12" s="271">
        <v>2691759.6744900001</v>
      </c>
      <c r="D12" s="271">
        <v>72716605.785400003</v>
      </c>
      <c r="E12" s="271">
        <v>659195.06699000008</v>
      </c>
      <c r="F12" s="271">
        <v>20332058.43784</v>
      </c>
      <c r="G12" s="271">
        <v>28737023.783910003</v>
      </c>
      <c r="H12" s="271">
        <v>17069.783919999998</v>
      </c>
      <c r="I12" s="271">
        <v>875360.8359500001</v>
      </c>
      <c r="J12" s="271">
        <v>18009563.39669</v>
      </c>
      <c r="K12" s="271">
        <v>1962525.8662700003</v>
      </c>
      <c r="L12" s="271">
        <v>41998145.212469995</v>
      </c>
      <c r="M12" s="271">
        <v>255953.54138999997</v>
      </c>
      <c r="N12" s="271">
        <v>65446118.060190015</v>
      </c>
      <c r="O12" s="271">
        <v>9569686.533640001</v>
      </c>
      <c r="P12" s="271">
        <v>673067.99231</v>
      </c>
      <c r="Q12" s="271">
        <v>12469050.90315</v>
      </c>
      <c r="R12" s="271">
        <v>160879.59153000001</v>
      </c>
      <c r="S12" s="271">
        <v>35867970.800529994</v>
      </c>
      <c r="T12" s="271">
        <v>264932.72022999998</v>
      </c>
      <c r="U12" s="271">
        <v>6965512.6201900002</v>
      </c>
      <c r="V12" s="271">
        <v>51043946.141940303</v>
      </c>
      <c r="W12" s="271">
        <v>3823345.4027499994</v>
      </c>
      <c r="X12" s="271">
        <v>2376996.8330399999</v>
      </c>
      <c r="Y12" s="1212">
        <v>376916768.98482043</v>
      </c>
      <c r="Z12" s="271">
        <v>0</v>
      </c>
      <c r="AA12" s="1212">
        <v>376916768.98482043</v>
      </c>
      <c r="AB12" s="219"/>
    </row>
    <row r="13" spans="1:28" s="210" customFormat="1" ht="68.25" customHeight="1">
      <c r="A13" s="205" t="s">
        <v>393</v>
      </c>
      <c r="B13" s="206" t="s">
        <v>386</v>
      </c>
      <c r="C13" s="271">
        <v>0</v>
      </c>
      <c r="D13" s="271">
        <v>0</v>
      </c>
      <c r="E13" s="271">
        <v>0</v>
      </c>
      <c r="F13" s="271">
        <v>0</v>
      </c>
      <c r="G13" s="271">
        <v>0</v>
      </c>
      <c r="H13" s="271">
        <v>0</v>
      </c>
      <c r="I13" s="271">
        <v>0</v>
      </c>
      <c r="J13" s="271">
        <v>0</v>
      </c>
      <c r="K13" s="271">
        <v>0</v>
      </c>
      <c r="L13" s="271">
        <v>0</v>
      </c>
      <c r="M13" s="271">
        <v>810.35593999999992</v>
      </c>
      <c r="N13" s="271">
        <v>0</v>
      </c>
      <c r="O13" s="271">
        <v>-1.1091800000000001</v>
      </c>
      <c r="P13" s="271">
        <v>0</v>
      </c>
      <c r="Q13" s="271">
        <v>0</v>
      </c>
      <c r="R13" s="271">
        <v>0</v>
      </c>
      <c r="S13" s="271">
        <v>5138.0906399999994</v>
      </c>
      <c r="T13" s="271">
        <v>0</v>
      </c>
      <c r="U13" s="271">
        <v>570.76164000000006</v>
      </c>
      <c r="V13" s="271">
        <v>1221.3515600000001</v>
      </c>
      <c r="W13" s="271">
        <v>0</v>
      </c>
      <c r="X13" s="271">
        <v>0</v>
      </c>
      <c r="Y13" s="1212">
        <v>7739.4505999999992</v>
      </c>
      <c r="Z13" s="271">
        <v>1526714.5754</v>
      </c>
      <c r="AA13" s="1212">
        <v>1534454.0260000001</v>
      </c>
    </row>
    <row r="14" spans="1:28" s="210" customFormat="1" ht="68.25" customHeight="1">
      <c r="A14" s="205" t="s">
        <v>394</v>
      </c>
      <c r="B14" s="206" t="s">
        <v>388</v>
      </c>
      <c r="C14" s="271">
        <v>71008.587029999995</v>
      </c>
      <c r="D14" s="271">
        <v>2714441.5894100005</v>
      </c>
      <c r="E14" s="271">
        <v>5999.1842199999992</v>
      </c>
      <c r="F14" s="271">
        <v>469626.47268000001</v>
      </c>
      <c r="G14" s="271">
        <v>187722.12763</v>
      </c>
      <c r="H14" s="271">
        <v>0</v>
      </c>
      <c r="I14" s="271">
        <v>48241.997230000001</v>
      </c>
      <c r="J14" s="271">
        <v>54066.040519999995</v>
      </c>
      <c r="K14" s="271">
        <v>149139.35344000001</v>
      </c>
      <c r="L14" s="271">
        <v>153185.49805899998</v>
      </c>
      <c r="M14" s="271">
        <v>11062.971529999999</v>
      </c>
      <c r="N14" s="271">
        <v>80815.526312975562</v>
      </c>
      <c r="O14" s="271">
        <v>35364.758070000003</v>
      </c>
      <c r="P14" s="271">
        <v>6305.3656199999996</v>
      </c>
      <c r="Q14" s="271">
        <v>20312.002187398066</v>
      </c>
      <c r="R14" s="271">
        <v>0</v>
      </c>
      <c r="S14" s="271">
        <v>316612.94570000004</v>
      </c>
      <c r="T14" s="271">
        <v>22698.63651</v>
      </c>
      <c r="U14" s="271">
        <v>93131.228619999994</v>
      </c>
      <c r="V14" s="271">
        <v>243296.11252999998</v>
      </c>
      <c r="W14" s="271">
        <v>32924.298200000005</v>
      </c>
      <c r="X14" s="271">
        <v>0</v>
      </c>
      <c r="Y14" s="1212">
        <v>4715954.6954993745</v>
      </c>
      <c r="Z14" s="271">
        <v>13350.962570000002</v>
      </c>
      <c r="AA14" s="1212">
        <v>4729305.658069375</v>
      </c>
      <c r="AB14" s="218"/>
    </row>
    <row r="15" spans="1:28" s="210" customFormat="1" ht="68.25" customHeight="1">
      <c r="A15" s="205" t="s">
        <v>395</v>
      </c>
      <c r="B15" s="206" t="s">
        <v>390</v>
      </c>
      <c r="C15" s="1213">
        <v>2620751.0874600001</v>
      </c>
      <c r="D15" s="1213">
        <v>70002164.195989996</v>
      </c>
      <c r="E15" s="1213">
        <v>653195.88277000003</v>
      </c>
      <c r="F15" s="1213">
        <v>19862431.965160001</v>
      </c>
      <c r="G15" s="1213">
        <v>28549301.656280003</v>
      </c>
      <c r="H15" s="1213">
        <v>17069.783919999998</v>
      </c>
      <c r="I15" s="1213">
        <v>827118.83872000012</v>
      </c>
      <c r="J15" s="1213">
        <v>17955497.356169999</v>
      </c>
      <c r="K15" s="1213">
        <v>1813386.5128300004</v>
      </c>
      <c r="L15" s="1213">
        <v>41844959.714410998</v>
      </c>
      <c r="M15" s="1213">
        <v>245700.92579999997</v>
      </c>
      <c r="N15" s="1213">
        <v>65365302.533877037</v>
      </c>
      <c r="O15" s="1213">
        <v>9534320.6663900018</v>
      </c>
      <c r="P15" s="1213">
        <v>666762.62668999995</v>
      </c>
      <c r="Q15" s="1213">
        <v>12448738.900962602</v>
      </c>
      <c r="R15" s="1213">
        <v>160879.59153000001</v>
      </c>
      <c r="S15" s="1213">
        <v>35556495.945469998</v>
      </c>
      <c r="T15" s="1213">
        <v>242234.08371999997</v>
      </c>
      <c r="U15" s="1213">
        <v>6872952.1532100001</v>
      </c>
      <c r="V15" s="1213">
        <v>50801871.380970299</v>
      </c>
      <c r="W15" s="1213">
        <v>3790421.1045499993</v>
      </c>
      <c r="X15" s="1213">
        <v>2376996.8330399999</v>
      </c>
      <c r="Y15" s="1214">
        <v>372208553.73992097</v>
      </c>
      <c r="Z15" s="1213">
        <v>1513363.61283</v>
      </c>
      <c r="AA15" s="1214">
        <v>373721917.35275096</v>
      </c>
      <c r="AB15" s="218"/>
    </row>
    <row r="16" spans="1:28" s="210" customFormat="1" ht="68.25" customHeight="1">
      <c r="A16" s="213" t="s">
        <v>380</v>
      </c>
      <c r="B16" s="209" t="s">
        <v>396</v>
      </c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1212"/>
      <c r="Z16" s="271"/>
      <c r="AA16" s="1212"/>
      <c r="AB16" s="218"/>
    </row>
    <row r="17" spans="1:28" s="210" customFormat="1" ht="68.25" customHeight="1">
      <c r="A17" s="205" t="s">
        <v>397</v>
      </c>
      <c r="B17" s="206" t="s">
        <v>384</v>
      </c>
      <c r="C17" s="271">
        <v>920098.83400000003</v>
      </c>
      <c r="D17" s="271">
        <v>8694683.3241499998</v>
      </c>
      <c r="E17" s="271">
        <v>677735.68</v>
      </c>
      <c r="F17" s="271">
        <v>954946.897</v>
      </c>
      <c r="G17" s="271">
        <v>1777374.129</v>
      </c>
      <c r="H17" s="271">
        <v>0</v>
      </c>
      <c r="I17" s="271">
        <v>5191612.9580800002</v>
      </c>
      <c r="J17" s="271">
        <v>2313602.9298800002</v>
      </c>
      <c r="K17" s="271">
        <v>2564188.8816200001</v>
      </c>
      <c r="L17" s="271">
        <v>10877715.736710001</v>
      </c>
      <c r="M17" s="271">
        <v>0</v>
      </c>
      <c r="N17" s="271">
        <v>11248819.832009999</v>
      </c>
      <c r="O17" s="271">
        <v>282046.23133999994</v>
      </c>
      <c r="P17" s="271">
        <v>127652.81172</v>
      </c>
      <c r="Q17" s="271">
        <v>6877247.1980099929</v>
      </c>
      <c r="R17" s="271">
        <v>233394.97416000001</v>
      </c>
      <c r="S17" s="271">
        <v>7705994.7327800002</v>
      </c>
      <c r="T17" s="271">
        <v>163540.25599999999</v>
      </c>
      <c r="U17" s="271">
        <v>6822510.7889999999</v>
      </c>
      <c r="V17" s="271">
        <v>8724164.90154</v>
      </c>
      <c r="W17" s="271">
        <v>346416.81443999999</v>
      </c>
      <c r="X17" s="271">
        <v>384844.06699999998</v>
      </c>
      <c r="Y17" s="1212">
        <v>76888591.978439987</v>
      </c>
      <c r="Z17" s="271">
        <v>0</v>
      </c>
      <c r="AA17" s="1212">
        <v>76888591.978439987</v>
      </c>
      <c r="AB17" s="219"/>
    </row>
    <row r="18" spans="1:28" s="210" customFormat="1" ht="68.25" customHeight="1">
      <c r="A18" s="205" t="s">
        <v>398</v>
      </c>
      <c r="B18" s="206" t="s">
        <v>386</v>
      </c>
      <c r="C18" s="271">
        <v>0</v>
      </c>
      <c r="D18" s="271">
        <v>0</v>
      </c>
      <c r="E18" s="271">
        <v>0</v>
      </c>
      <c r="F18" s="271">
        <v>0</v>
      </c>
      <c r="G18" s="271">
        <v>0</v>
      </c>
      <c r="H18" s="271">
        <v>0</v>
      </c>
      <c r="I18" s="271">
        <v>0</v>
      </c>
      <c r="J18" s="271">
        <v>0</v>
      </c>
      <c r="K18" s="271">
        <v>0</v>
      </c>
      <c r="L18" s="271">
        <v>0</v>
      </c>
      <c r="M18" s="271">
        <v>0</v>
      </c>
      <c r="N18" s="271">
        <v>0</v>
      </c>
      <c r="O18" s="271">
        <v>0</v>
      </c>
      <c r="P18" s="271">
        <v>0</v>
      </c>
      <c r="Q18" s="271">
        <v>0</v>
      </c>
      <c r="R18" s="271">
        <v>0</v>
      </c>
      <c r="S18" s="271">
        <v>0</v>
      </c>
      <c r="T18" s="271">
        <v>0</v>
      </c>
      <c r="U18" s="271">
        <v>0</v>
      </c>
      <c r="V18" s="271">
        <v>0</v>
      </c>
      <c r="W18" s="271">
        <v>0</v>
      </c>
      <c r="X18" s="271">
        <v>0</v>
      </c>
      <c r="Y18" s="1212">
        <v>0</v>
      </c>
      <c r="Z18" s="271">
        <v>0</v>
      </c>
      <c r="AA18" s="1212">
        <v>0</v>
      </c>
    </row>
    <row r="19" spans="1:28" s="210" customFormat="1" ht="68.25" customHeight="1">
      <c r="A19" s="205" t="s">
        <v>399</v>
      </c>
      <c r="B19" s="206" t="s">
        <v>388</v>
      </c>
      <c r="C19" s="271">
        <v>0</v>
      </c>
      <c r="D19" s="271">
        <v>0</v>
      </c>
      <c r="E19" s="271">
        <v>0</v>
      </c>
      <c r="F19" s="271">
        <v>26184.757269999998</v>
      </c>
      <c r="G19" s="271">
        <v>266988.55322</v>
      </c>
      <c r="H19" s="271">
        <v>0</v>
      </c>
      <c r="I19" s="271">
        <v>295645.33205999999</v>
      </c>
      <c r="J19" s="271">
        <v>34482.56882</v>
      </c>
      <c r="K19" s="271">
        <v>56221.710050000002</v>
      </c>
      <c r="L19" s="271">
        <v>105367.08479000001</v>
      </c>
      <c r="M19" s="271">
        <v>0</v>
      </c>
      <c r="N19" s="271">
        <v>872880.12895717158</v>
      </c>
      <c r="O19" s="271">
        <v>0</v>
      </c>
      <c r="P19" s="271">
        <v>0</v>
      </c>
      <c r="Q19" s="271">
        <v>110514.38599901095</v>
      </c>
      <c r="R19" s="271">
        <v>0</v>
      </c>
      <c r="S19" s="271">
        <v>0</v>
      </c>
      <c r="T19" s="271">
        <v>17421.101050000001</v>
      </c>
      <c r="U19" s="271">
        <v>106624.57742</v>
      </c>
      <c r="V19" s="271">
        <v>0</v>
      </c>
      <c r="W19" s="271">
        <v>1576.5550000000001</v>
      </c>
      <c r="X19" s="271">
        <v>1704.2215200000001</v>
      </c>
      <c r="Y19" s="1212">
        <v>1895610.9761561824</v>
      </c>
      <c r="Z19" s="271">
        <v>0</v>
      </c>
      <c r="AA19" s="1212">
        <v>1895610.9761561824</v>
      </c>
      <c r="AB19" s="218"/>
    </row>
    <row r="20" spans="1:28" s="210" customFormat="1" ht="68.25" customHeight="1">
      <c r="A20" s="205" t="s">
        <v>400</v>
      </c>
      <c r="B20" s="206" t="s">
        <v>390</v>
      </c>
      <c r="C20" s="1213">
        <v>920098.83400000003</v>
      </c>
      <c r="D20" s="1213">
        <v>8694683.3241499998</v>
      </c>
      <c r="E20" s="1213">
        <v>677735.68</v>
      </c>
      <c r="F20" s="1213">
        <v>928762.13973000005</v>
      </c>
      <c r="G20" s="1213">
        <v>1510385.5757800001</v>
      </c>
      <c r="H20" s="1213">
        <v>0</v>
      </c>
      <c r="I20" s="1213">
        <v>4895967.6260200003</v>
      </c>
      <c r="J20" s="1213">
        <v>2279120.36106</v>
      </c>
      <c r="K20" s="1213">
        <v>2507967.1715700002</v>
      </c>
      <c r="L20" s="1213">
        <v>10772348.65192</v>
      </c>
      <c r="M20" s="1213">
        <v>0</v>
      </c>
      <c r="N20" s="1213">
        <v>10375939.703052828</v>
      </c>
      <c r="O20" s="1213">
        <v>282046.23133999994</v>
      </c>
      <c r="P20" s="1213">
        <v>127652.81172</v>
      </c>
      <c r="Q20" s="1213">
        <v>6766732.8120109821</v>
      </c>
      <c r="R20" s="1213">
        <v>233394.97416000001</v>
      </c>
      <c r="S20" s="1213">
        <v>7705994.7327800002</v>
      </c>
      <c r="T20" s="1213">
        <v>146119.15495</v>
      </c>
      <c r="U20" s="1213">
        <v>6715886.2115799999</v>
      </c>
      <c r="V20" s="1213">
        <v>8724164.90154</v>
      </c>
      <c r="W20" s="1213">
        <v>344840.25943999999</v>
      </c>
      <c r="X20" s="1213">
        <v>383139.84547999996</v>
      </c>
      <c r="Y20" s="1214">
        <v>74992981.002283812</v>
      </c>
      <c r="Z20" s="1213">
        <v>0</v>
      </c>
      <c r="AA20" s="1214">
        <v>74992981.002283812</v>
      </c>
      <c r="AB20" s="218"/>
    </row>
    <row r="21" spans="1:28" s="210" customFormat="1" ht="68.25" customHeight="1">
      <c r="A21" s="213" t="s">
        <v>401</v>
      </c>
      <c r="B21" s="209" t="s">
        <v>402</v>
      </c>
      <c r="C21" s="271"/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1212"/>
      <c r="Z21" s="271"/>
      <c r="AA21" s="1212"/>
      <c r="AB21" s="218"/>
    </row>
    <row r="22" spans="1:28" s="210" customFormat="1" ht="68.25" customHeight="1">
      <c r="A22" s="205" t="s">
        <v>403</v>
      </c>
      <c r="B22" s="206" t="s">
        <v>384</v>
      </c>
      <c r="C22" s="271">
        <v>4795527.1088100001</v>
      </c>
      <c r="D22" s="271">
        <v>95457582.899259999</v>
      </c>
      <c r="E22" s="271">
        <v>1559114.7022100003</v>
      </c>
      <c r="F22" s="271">
        <v>24557695.270709999</v>
      </c>
      <c r="G22" s="271">
        <v>36126268.888580002</v>
      </c>
      <c r="H22" s="271">
        <v>19235.865919999997</v>
      </c>
      <c r="I22" s="271">
        <v>6820966.6318100002</v>
      </c>
      <c r="J22" s="271">
        <v>26303927.30449</v>
      </c>
      <c r="K22" s="271">
        <v>5873614.6973299999</v>
      </c>
      <c r="L22" s="271">
        <v>62133835.810472995</v>
      </c>
      <c r="M22" s="271">
        <v>260954.05255999998</v>
      </c>
      <c r="N22" s="271">
        <v>85364296.237830013</v>
      </c>
      <c r="O22" s="271">
        <v>12143808.512770001</v>
      </c>
      <c r="P22" s="271">
        <v>1163449.94356</v>
      </c>
      <c r="Q22" s="271">
        <v>23053193.73675999</v>
      </c>
      <c r="R22" s="271">
        <v>641610.90931000002</v>
      </c>
      <c r="S22" s="271">
        <v>48276123.729579993</v>
      </c>
      <c r="T22" s="271">
        <v>1116129.6105499999</v>
      </c>
      <c r="U22" s="271">
        <v>14212073.224690001</v>
      </c>
      <c r="V22" s="271">
        <v>73524224.674297944</v>
      </c>
      <c r="W22" s="271">
        <v>5070538.6648899997</v>
      </c>
      <c r="X22" s="271">
        <v>3518732.5116299996</v>
      </c>
      <c r="Y22" s="1212">
        <v>531992904.98802084</v>
      </c>
      <c r="Z22" s="271">
        <v>0</v>
      </c>
      <c r="AA22" s="1212">
        <v>531992904.98802084</v>
      </c>
      <c r="AB22" s="219"/>
    </row>
    <row r="23" spans="1:28" s="210" customFormat="1" ht="68.25" customHeight="1">
      <c r="A23" s="205" t="s">
        <v>404</v>
      </c>
      <c r="B23" s="206" t="s">
        <v>386</v>
      </c>
      <c r="C23" s="271">
        <v>0</v>
      </c>
      <c r="D23" s="271">
        <v>0</v>
      </c>
      <c r="E23" s="271">
        <v>0</v>
      </c>
      <c r="F23" s="271">
        <v>0</v>
      </c>
      <c r="G23" s="271">
        <v>0</v>
      </c>
      <c r="H23" s="271">
        <v>0</v>
      </c>
      <c r="I23" s="271">
        <v>0</v>
      </c>
      <c r="J23" s="271">
        <v>0</v>
      </c>
      <c r="K23" s="271">
        <v>0</v>
      </c>
      <c r="L23" s="271">
        <v>0</v>
      </c>
      <c r="M23" s="271">
        <v>835.67481999999995</v>
      </c>
      <c r="N23" s="271">
        <v>0</v>
      </c>
      <c r="O23" s="271">
        <v>-1.1091800000000001</v>
      </c>
      <c r="P23" s="271">
        <v>0</v>
      </c>
      <c r="Q23" s="271">
        <v>0</v>
      </c>
      <c r="R23" s="271">
        <v>0</v>
      </c>
      <c r="S23" s="271">
        <v>5138.0906399999994</v>
      </c>
      <c r="T23" s="271">
        <v>0</v>
      </c>
      <c r="U23" s="271">
        <v>607.46282000000008</v>
      </c>
      <c r="V23" s="271">
        <v>1279.1310600000002</v>
      </c>
      <c r="W23" s="271">
        <v>0</v>
      </c>
      <c r="X23" s="271">
        <v>0</v>
      </c>
      <c r="Y23" s="1212">
        <v>7859.2501599999996</v>
      </c>
      <c r="Z23" s="271">
        <v>2400297.91127</v>
      </c>
      <c r="AA23" s="1212">
        <v>2408157.1614299999</v>
      </c>
    </row>
    <row r="24" spans="1:28" s="214" customFormat="1" ht="68.25" customHeight="1">
      <c r="A24" s="205" t="s">
        <v>405</v>
      </c>
      <c r="B24" s="206" t="s">
        <v>388</v>
      </c>
      <c r="C24" s="271">
        <v>92043.929039999988</v>
      </c>
      <c r="D24" s="271">
        <v>3207893.8448300003</v>
      </c>
      <c r="E24" s="271">
        <v>9449.6728299999995</v>
      </c>
      <c r="F24" s="271">
        <v>631985.92771999992</v>
      </c>
      <c r="G24" s="271">
        <v>534879.14720999997</v>
      </c>
      <c r="H24" s="271">
        <v>0</v>
      </c>
      <c r="I24" s="271">
        <v>369092.87662</v>
      </c>
      <c r="J24" s="271">
        <v>93575.638179999994</v>
      </c>
      <c r="K24" s="271">
        <v>244710.00195000001</v>
      </c>
      <c r="L24" s="271">
        <v>260105.63766999997</v>
      </c>
      <c r="M24" s="271">
        <v>15007.705399999999</v>
      </c>
      <c r="N24" s="271">
        <v>984095.7571955137</v>
      </c>
      <c r="O24" s="271">
        <v>64249.637419999999</v>
      </c>
      <c r="P24" s="271">
        <v>7943.3897899999993</v>
      </c>
      <c r="Q24" s="271">
        <v>145143.95436322209</v>
      </c>
      <c r="R24" s="271">
        <v>6308.2240700000002</v>
      </c>
      <c r="S24" s="271">
        <v>350500.26450000005</v>
      </c>
      <c r="T24" s="271">
        <v>60079.629260000002</v>
      </c>
      <c r="U24" s="271">
        <v>200777.11189999999</v>
      </c>
      <c r="V24" s="271">
        <v>284866.58596</v>
      </c>
      <c r="W24" s="271">
        <v>69729.111279999997</v>
      </c>
      <c r="X24" s="271">
        <v>14100.826290000005</v>
      </c>
      <c r="Y24" s="1212">
        <v>7646538.8734787377</v>
      </c>
      <c r="Z24" s="271">
        <v>19538.1482</v>
      </c>
      <c r="AA24" s="1212">
        <v>7666077.0216787374</v>
      </c>
      <c r="AB24" s="220"/>
    </row>
    <row r="25" spans="1:28" s="214" customFormat="1" ht="68.25" customHeight="1">
      <c r="A25" s="215" t="s">
        <v>406</v>
      </c>
      <c r="B25" s="216" t="s">
        <v>390</v>
      </c>
      <c r="C25" s="1213">
        <v>4703483.1797700003</v>
      </c>
      <c r="D25" s="1213">
        <v>92249689.054429993</v>
      </c>
      <c r="E25" s="1213">
        <v>1549665.0293800002</v>
      </c>
      <c r="F25" s="1213">
        <v>23925709.34299</v>
      </c>
      <c r="G25" s="1213">
        <v>35591389.74137</v>
      </c>
      <c r="H25" s="1213">
        <v>19235.865919999997</v>
      </c>
      <c r="I25" s="1215">
        <v>6451873.7551899999</v>
      </c>
      <c r="J25" s="1213">
        <v>26210351.666310001</v>
      </c>
      <c r="K25" s="1213">
        <v>5628904.6953799995</v>
      </c>
      <c r="L25" s="1213">
        <v>61873730.172802992</v>
      </c>
      <c r="M25" s="1213">
        <v>246782.02197999996</v>
      </c>
      <c r="N25" s="1213">
        <v>84380200.480634496</v>
      </c>
      <c r="O25" s="1213">
        <v>12079557.766170001</v>
      </c>
      <c r="P25" s="1213">
        <v>1155506.5537700001</v>
      </c>
      <c r="Q25" s="1213">
        <v>22908049.782396767</v>
      </c>
      <c r="R25" s="1213">
        <v>635302.68524000002</v>
      </c>
      <c r="S25" s="1213">
        <v>47930761.555719994</v>
      </c>
      <c r="T25" s="1213">
        <v>1056049.9812899998</v>
      </c>
      <c r="U25" s="1213">
        <v>14011903.575610001</v>
      </c>
      <c r="V25" s="1213">
        <v>73240637.219397947</v>
      </c>
      <c r="W25" s="1213">
        <v>5000809.5536099998</v>
      </c>
      <c r="X25" s="1213">
        <v>3504631.6853399994</v>
      </c>
      <c r="Y25" s="1214">
        <v>524354225.36470217</v>
      </c>
      <c r="Z25" s="1213">
        <v>2380759.7630699999</v>
      </c>
      <c r="AA25" s="1214">
        <v>526734985.12777215</v>
      </c>
      <c r="AB25" s="220"/>
    </row>
  </sheetData>
  <mergeCells count="8">
    <mergeCell ref="A1:H1"/>
    <mergeCell ref="A2:H2"/>
    <mergeCell ref="A5:B5"/>
    <mergeCell ref="Y3:AA3"/>
    <mergeCell ref="C4:X4"/>
    <mergeCell ref="Y4:Y5"/>
    <mergeCell ref="Z4:Z5"/>
    <mergeCell ref="AA4:AA5"/>
  </mergeCells>
  <printOptions horizontalCentered="1"/>
  <pageMargins left="0" right="0" top="0.59055118110236227" bottom="0" header="0.51181102362204722" footer="0.51181102362204722"/>
  <pageSetup paperSize="9" scale="32" fitToHeight="0" orientation="landscape" horizontalDpi="200" verticalDpi="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A25"/>
  <sheetViews>
    <sheetView zoomScale="60" zoomScaleNormal="60" workbookViewId="0">
      <pane xSplit="2" ySplit="5" topLeftCell="D6" activePane="bottomRight" state="frozen"/>
      <selection activeCell="A4" sqref="A4:A8"/>
      <selection pane="topRight" activeCell="A4" sqref="A4:A8"/>
      <selection pane="bottomLeft" activeCell="A4" sqref="A4:A8"/>
      <selection pane="bottomRight" sqref="A1:XFD1048576"/>
    </sheetView>
  </sheetViews>
  <sheetFormatPr defaultColWidth="9" defaultRowHeight="21"/>
  <cols>
    <col min="1" max="1" width="35.42578125" style="64" bestFit="1" customWidth="1"/>
    <col min="2" max="2" width="32.85546875" style="64" hidden="1" customWidth="1"/>
    <col min="3" max="3" width="16.140625" style="116" bestFit="1" customWidth="1"/>
    <col min="4" max="4" width="17.28515625" style="116" bestFit="1" customWidth="1"/>
    <col min="5" max="5" width="15.85546875" style="116" bestFit="1" customWidth="1"/>
    <col min="6" max="6" width="17.28515625" style="116" bestFit="1" customWidth="1"/>
    <col min="7" max="7" width="17.5703125" style="116" bestFit="1" customWidth="1"/>
    <col min="8" max="8" width="11.5703125" style="116" bestFit="1" customWidth="1"/>
    <col min="9" max="9" width="16.140625" style="116" bestFit="1" customWidth="1"/>
    <col min="10" max="10" width="17.28515625" style="116" bestFit="1" customWidth="1"/>
    <col min="11" max="11" width="16.140625" style="116" bestFit="1" customWidth="1"/>
    <col min="12" max="12" width="17.28515625" style="116" bestFit="1" customWidth="1"/>
    <col min="13" max="13" width="13.85546875" style="116" bestFit="1" customWidth="1"/>
    <col min="14" max="14" width="18.140625" style="116" bestFit="1" customWidth="1"/>
    <col min="15" max="15" width="16.140625" style="116" bestFit="1" customWidth="1"/>
    <col min="16" max="16" width="16.7109375" style="116" bestFit="1" customWidth="1"/>
    <col min="17" max="17" width="17.5703125" style="116" bestFit="1" customWidth="1"/>
    <col min="18" max="18" width="13.85546875" style="116" bestFit="1" customWidth="1"/>
    <col min="19" max="19" width="17.28515625" style="116" bestFit="1" customWidth="1"/>
    <col min="20" max="20" width="14.42578125" style="116" bestFit="1" customWidth="1"/>
    <col min="21" max="21" width="18.42578125" style="116" bestFit="1" customWidth="1"/>
    <col min="22" max="22" width="17.28515625" style="116" bestFit="1" customWidth="1"/>
    <col min="23" max="24" width="16.140625" style="116" bestFit="1" customWidth="1"/>
    <col min="25" max="25" width="18.7109375" style="116" bestFit="1" customWidth="1"/>
    <col min="26" max="26" width="16.140625" style="116" bestFit="1" customWidth="1"/>
    <col min="27" max="27" width="18.42578125" style="116" bestFit="1" customWidth="1"/>
    <col min="28" max="16384" width="9" style="64"/>
  </cols>
  <sheetData>
    <row r="1" spans="1:27" ht="28.5">
      <c r="A1" s="1570" t="s">
        <v>841</v>
      </c>
      <c r="B1" s="1570"/>
      <c r="C1" s="1570"/>
      <c r="D1" s="1570"/>
      <c r="E1" s="1570"/>
      <c r="F1" s="1570"/>
    </row>
    <row r="2" spans="1:27" ht="28.5">
      <c r="A2" s="1570" t="s">
        <v>909</v>
      </c>
      <c r="B2" s="1570"/>
      <c r="C2" s="1570"/>
      <c r="D2" s="1570"/>
      <c r="E2" s="1570"/>
      <c r="F2" s="1570"/>
    </row>
    <row r="3" spans="1:27">
      <c r="A3" s="63"/>
      <c r="B3" s="63"/>
      <c r="C3" s="1219">
        <v>1000</v>
      </c>
      <c r="Y3" s="1566" t="s">
        <v>536</v>
      </c>
      <c r="Z3" s="1566"/>
      <c r="AA3" s="1566"/>
    </row>
    <row r="4" spans="1:27">
      <c r="A4" s="73" t="s">
        <v>0</v>
      </c>
      <c r="B4" s="74" t="s">
        <v>201</v>
      </c>
      <c r="C4" s="1581" t="s">
        <v>377</v>
      </c>
      <c r="D4" s="1581"/>
      <c r="E4" s="1581"/>
      <c r="F4" s="1581"/>
      <c r="G4" s="1581"/>
      <c r="H4" s="1581"/>
      <c r="I4" s="1581"/>
      <c r="J4" s="1581"/>
      <c r="K4" s="1581"/>
      <c r="L4" s="1581"/>
      <c r="M4" s="1581"/>
      <c r="N4" s="1581"/>
      <c r="O4" s="1581"/>
      <c r="P4" s="1581"/>
      <c r="Q4" s="1581"/>
      <c r="R4" s="1581"/>
      <c r="S4" s="1581"/>
      <c r="T4" s="1581"/>
      <c r="U4" s="1581"/>
      <c r="V4" s="1581"/>
      <c r="W4" s="1581"/>
      <c r="X4" s="1581"/>
      <c r="Y4" s="1554" t="s">
        <v>270</v>
      </c>
      <c r="Z4" s="1583" t="s">
        <v>381</v>
      </c>
      <c r="AA4" s="1554" t="s">
        <v>407</v>
      </c>
    </row>
    <row r="5" spans="1:27">
      <c r="A5" s="1579"/>
      <c r="B5" s="1580"/>
      <c r="C5" s="202" t="s">
        <v>799</v>
      </c>
      <c r="D5" s="202" t="s">
        <v>169</v>
      </c>
      <c r="E5" s="202" t="s">
        <v>284</v>
      </c>
      <c r="F5" s="202" t="s">
        <v>171</v>
      </c>
      <c r="G5" s="202" t="s">
        <v>172</v>
      </c>
      <c r="H5" s="202" t="s">
        <v>173</v>
      </c>
      <c r="I5" s="202" t="s">
        <v>174</v>
      </c>
      <c r="J5" s="202" t="s">
        <v>175</v>
      </c>
      <c r="K5" s="202" t="s">
        <v>176</v>
      </c>
      <c r="L5" s="202" t="s">
        <v>177</v>
      </c>
      <c r="M5" s="202" t="s">
        <v>178</v>
      </c>
      <c r="N5" s="202" t="s">
        <v>179</v>
      </c>
      <c r="O5" s="202" t="s">
        <v>180</v>
      </c>
      <c r="P5" s="1210" t="s">
        <v>181</v>
      </c>
      <c r="Q5" s="202" t="s">
        <v>182</v>
      </c>
      <c r="R5" s="202" t="s">
        <v>183</v>
      </c>
      <c r="S5" s="202" t="s">
        <v>184</v>
      </c>
      <c r="T5" s="202" t="s">
        <v>796</v>
      </c>
      <c r="U5" s="202" t="s">
        <v>344</v>
      </c>
      <c r="V5" s="202" t="s">
        <v>185</v>
      </c>
      <c r="W5" s="202" t="s">
        <v>186</v>
      </c>
      <c r="X5" s="202" t="s">
        <v>187</v>
      </c>
      <c r="Y5" s="1582"/>
      <c r="Z5" s="1584"/>
      <c r="AA5" s="1585"/>
    </row>
    <row r="6" spans="1:27" s="210" customFormat="1" ht="66" customHeight="1">
      <c r="A6" s="208" t="s">
        <v>378</v>
      </c>
      <c r="B6" s="209" t="s">
        <v>382</v>
      </c>
      <c r="C6" s="940"/>
      <c r="D6" s="940"/>
      <c r="E6" s="940"/>
      <c r="F6" s="940"/>
      <c r="G6" s="940"/>
      <c r="H6" s="940"/>
      <c r="I6" s="940"/>
      <c r="J6" s="940"/>
      <c r="K6" s="940"/>
      <c r="L6" s="940"/>
      <c r="M6" s="940"/>
      <c r="N6" s="940"/>
      <c r="O6" s="940"/>
      <c r="P6" s="940"/>
      <c r="Q6" s="940"/>
      <c r="R6" s="940"/>
      <c r="S6" s="940"/>
      <c r="T6" s="940"/>
      <c r="U6" s="940"/>
      <c r="V6" s="940"/>
      <c r="W6" s="940"/>
      <c r="X6" s="940"/>
      <c r="Y6" s="1211"/>
      <c r="Z6" s="940"/>
      <c r="AA6" s="1211"/>
    </row>
    <row r="7" spans="1:27" s="210" customFormat="1" ht="66" customHeight="1">
      <c r="A7" s="205" t="s">
        <v>383</v>
      </c>
      <c r="B7" s="206" t="s">
        <v>384</v>
      </c>
      <c r="C7" s="271">
        <v>313329.98499999999</v>
      </c>
      <c r="D7" s="271">
        <v>6953333.1823300002</v>
      </c>
      <c r="E7" s="271">
        <v>216531.87011000002</v>
      </c>
      <c r="F7" s="271">
        <v>2742885.27257</v>
      </c>
      <c r="G7" s="271">
        <v>5136536.0970100006</v>
      </c>
      <c r="H7" s="271">
        <v>86.403000000000006</v>
      </c>
      <c r="I7" s="271">
        <v>698612.05099999998</v>
      </c>
      <c r="J7" s="271">
        <v>3370694.73948</v>
      </c>
      <c r="K7" s="271">
        <v>902251.11699999997</v>
      </c>
      <c r="L7" s="271">
        <v>6972514.8695100006</v>
      </c>
      <c r="M7" s="271">
        <v>1542.9411699999998</v>
      </c>
      <c r="N7" s="271">
        <v>7966357.4937799955</v>
      </c>
      <c r="O7" s="271">
        <v>1256841.4646700001</v>
      </c>
      <c r="P7" s="271">
        <v>292054.42147</v>
      </c>
      <c r="Q7" s="271">
        <v>2273459.6565</v>
      </c>
      <c r="R7" s="271">
        <v>70955.813450000001</v>
      </c>
      <c r="S7" s="271">
        <v>4699892.7932700003</v>
      </c>
      <c r="T7" s="271">
        <v>4066.8044900000004</v>
      </c>
      <c r="U7" s="271">
        <v>319402.755</v>
      </c>
      <c r="V7" s="271">
        <v>12817942.908841586</v>
      </c>
      <c r="W7" s="271">
        <v>794813.46299999999</v>
      </c>
      <c r="X7" s="271">
        <v>679512.84499999997</v>
      </c>
      <c r="Y7" s="844">
        <v>58483618.947651587</v>
      </c>
      <c r="Z7" s="271">
        <v>0</v>
      </c>
      <c r="AA7" s="1212">
        <v>58483618.947651587</v>
      </c>
    </row>
    <row r="8" spans="1:27" s="210" customFormat="1" ht="66" customHeight="1">
      <c r="A8" s="205" t="s">
        <v>385</v>
      </c>
      <c r="B8" s="206" t="s">
        <v>386</v>
      </c>
      <c r="C8" s="271">
        <v>0</v>
      </c>
      <c r="D8" s="271">
        <v>0</v>
      </c>
      <c r="E8" s="271">
        <v>0</v>
      </c>
      <c r="F8" s="271">
        <v>0</v>
      </c>
      <c r="G8" s="271">
        <v>0</v>
      </c>
      <c r="H8" s="271">
        <v>0</v>
      </c>
      <c r="I8" s="271">
        <v>0</v>
      </c>
      <c r="J8" s="271">
        <v>0</v>
      </c>
      <c r="K8" s="271">
        <v>0</v>
      </c>
      <c r="L8" s="271">
        <v>0</v>
      </c>
      <c r="M8" s="271">
        <v>25.31888</v>
      </c>
      <c r="N8" s="271">
        <v>0</v>
      </c>
      <c r="O8" s="271">
        <v>0</v>
      </c>
      <c r="P8" s="271">
        <v>0</v>
      </c>
      <c r="Q8" s="271">
        <v>0</v>
      </c>
      <c r="R8" s="271">
        <v>0</v>
      </c>
      <c r="S8" s="271">
        <v>0</v>
      </c>
      <c r="T8" s="271">
        <v>0</v>
      </c>
      <c r="U8" s="271">
        <v>36.701180000000001</v>
      </c>
      <c r="V8" s="271">
        <v>57.779499999999999</v>
      </c>
      <c r="W8" s="271">
        <v>0</v>
      </c>
      <c r="X8" s="271">
        <v>0</v>
      </c>
      <c r="Y8" s="844">
        <v>119.79956</v>
      </c>
      <c r="Z8" s="271">
        <v>508490.79858999996</v>
      </c>
      <c r="AA8" s="1212">
        <v>508610.59814999998</v>
      </c>
    </row>
    <row r="9" spans="1:27" s="210" customFormat="1" ht="66" customHeight="1">
      <c r="A9" s="205" t="s">
        <v>387</v>
      </c>
      <c r="B9" s="206" t="s">
        <v>388</v>
      </c>
      <c r="C9" s="271">
        <v>17323.530760000001</v>
      </c>
      <c r="D9" s="271">
        <v>255394.08991000001</v>
      </c>
      <c r="E9" s="271">
        <v>139.27098999999998</v>
      </c>
      <c r="F9" s="271">
        <v>119396.05385</v>
      </c>
      <c r="G9" s="271">
        <v>52541.450289999993</v>
      </c>
      <c r="H9" s="271">
        <v>0</v>
      </c>
      <c r="I9" s="271">
        <v>95.907029999999992</v>
      </c>
      <c r="J9" s="271">
        <v>-60.080779999999997</v>
      </c>
      <c r="K9" s="271">
        <v>1622.34276</v>
      </c>
      <c r="L9" s="271">
        <v>1544.3551809999994</v>
      </c>
      <c r="M9" s="271">
        <v>3944.73387</v>
      </c>
      <c r="N9" s="271">
        <v>-6863.6828834775242</v>
      </c>
      <c r="O9" s="271">
        <v>158.50586999999999</v>
      </c>
      <c r="P9" s="271">
        <v>524.43828000000008</v>
      </c>
      <c r="Q9" s="271">
        <v>2197.9312427744153</v>
      </c>
      <c r="R9" s="271">
        <v>6308.2240700000002</v>
      </c>
      <c r="S9" s="271">
        <v>7222.5962199999994</v>
      </c>
      <c r="T9" s="271">
        <v>11.73696</v>
      </c>
      <c r="U9" s="271">
        <v>-1562.2851499999999</v>
      </c>
      <c r="V9" s="271">
        <v>20022.5936</v>
      </c>
      <c r="W9" s="271">
        <v>2905.23945</v>
      </c>
      <c r="X9" s="271">
        <v>9431.9701800000021</v>
      </c>
      <c r="Y9" s="844">
        <v>492298.92170029692</v>
      </c>
      <c r="Z9" s="271">
        <v>5832.3175999999994</v>
      </c>
      <c r="AA9" s="1212">
        <v>498131.23930029693</v>
      </c>
    </row>
    <row r="10" spans="1:27" s="210" customFormat="1" ht="66" customHeight="1">
      <c r="A10" s="205" t="s">
        <v>389</v>
      </c>
      <c r="B10" s="206" t="s">
        <v>390</v>
      </c>
      <c r="C10" s="1213">
        <v>296006.45423999999</v>
      </c>
      <c r="D10" s="1213">
        <v>6697939.0924199997</v>
      </c>
      <c r="E10" s="1213">
        <v>216392.59912</v>
      </c>
      <c r="F10" s="1213">
        <v>2623489.2187199998</v>
      </c>
      <c r="G10" s="1213">
        <v>5083994.6467200005</v>
      </c>
      <c r="H10" s="1213">
        <v>86.403000000000006</v>
      </c>
      <c r="I10" s="1213">
        <v>698516.14396999998</v>
      </c>
      <c r="J10" s="1213">
        <v>3370754.8202600004</v>
      </c>
      <c r="K10" s="1213">
        <v>900628.77424000006</v>
      </c>
      <c r="L10" s="1213">
        <v>6970970.5143290004</v>
      </c>
      <c r="M10" s="1213">
        <v>-2376.4738200000002</v>
      </c>
      <c r="N10" s="1213">
        <v>7973221.1766634732</v>
      </c>
      <c r="O10" s="1213">
        <v>1256682.9587999999</v>
      </c>
      <c r="P10" s="1213">
        <v>291529.98319</v>
      </c>
      <c r="Q10" s="1213">
        <v>2271261.7252572253</v>
      </c>
      <c r="R10" s="1213">
        <v>64647.589380000005</v>
      </c>
      <c r="S10" s="1213">
        <v>4692670.1970500005</v>
      </c>
      <c r="T10" s="1213">
        <v>4055.0675300000003</v>
      </c>
      <c r="U10" s="1213">
        <v>321001.74132999999</v>
      </c>
      <c r="V10" s="1213">
        <v>12797978.094741585</v>
      </c>
      <c r="W10" s="1213">
        <v>791908.22355</v>
      </c>
      <c r="X10" s="1213">
        <v>670080.87482000003</v>
      </c>
      <c r="Y10" s="1214">
        <v>57991439.825511284</v>
      </c>
      <c r="Z10" s="1213">
        <v>502658.48099000001</v>
      </c>
      <c r="AA10" s="1214">
        <v>58494098.306501284</v>
      </c>
    </row>
    <row r="11" spans="1:27" s="210" customFormat="1" ht="66" customHeight="1">
      <c r="A11" s="213" t="s">
        <v>379</v>
      </c>
      <c r="B11" s="209" t="s">
        <v>391</v>
      </c>
      <c r="C11" s="271">
        <v>0</v>
      </c>
      <c r="D11" s="271">
        <v>0</v>
      </c>
      <c r="E11" s="271">
        <v>0</v>
      </c>
      <c r="F11" s="271">
        <v>0</v>
      </c>
      <c r="G11" s="271">
        <v>0</v>
      </c>
      <c r="H11" s="271">
        <v>0</v>
      </c>
      <c r="I11" s="271">
        <v>0</v>
      </c>
      <c r="J11" s="271">
        <v>0</v>
      </c>
      <c r="K11" s="271">
        <v>0</v>
      </c>
      <c r="L11" s="271">
        <v>0</v>
      </c>
      <c r="M11" s="271">
        <v>0</v>
      </c>
      <c r="N11" s="271">
        <v>0</v>
      </c>
      <c r="O11" s="271">
        <v>0</v>
      </c>
      <c r="P11" s="271">
        <v>0</v>
      </c>
      <c r="Q11" s="271">
        <v>0</v>
      </c>
      <c r="R11" s="271">
        <v>0</v>
      </c>
      <c r="S11" s="271">
        <v>0</v>
      </c>
      <c r="T11" s="271">
        <v>0</v>
      </c>
      <c r="U11" s="271">
        <v>0</v>
      </c>
      <c r="V11" s="271">
        <v>0</v>
      </c>
      <c r="W11" s="271">
        <v>0</v>
      </c>
      <c r="X11" s="271">
        <v>0</v>
      </c>
      <c r="Y11" s="1212"/>
      <c r="Z11" s="271">
        <v>0</v>
      </c>
      <c r="AA11" s="1212">
        <v>0</v>
      </c>
    </row>
    <row r="12" spans="1:27" s="210" customFormat="1" ht="66" customHeight="1">
      <c r="A12" s="205" t="s">
        <v>392</v>
      </c>
      <c r="B12" s="206" t="s">
        <v>384</v>
      </c>
      <c r="C12" s="271">
        <v>1433462.142</v>
      </c>
      <c r="D12" s="271">
        <v>62161002.934739999</v>
      </c>
      <c r="E12" s="271">
        <v>650341.69832000008</v>
      </c>
      <c r="F12" s="271">
        <v>19550807.284419999</v>
      </c>
      <c r="G12" s="271">
        <v>28025773.666999999</v>
      </c>
      <c r="H12" s="271">
        <v>4140.7380800000001</v>
      </c>
      <c r="I12" s="271">
        <v>593893.86385000008</v>
      </c>
      <c r="J12" s="271">
        <v>13838661.708010001</v>
      </c>
      <c r="K12" s="271">
        <v>1566987.8468800001</v>
      </c>
      <c r="L12" s="271">
        <v>39879748.391179994</v>
      </c>
      <c r="M12" s="271">
        <v>243603.82886999997</v>
      </c>
      <c r="N12" s="271">
        <v>64140823.235900015</v>
      </c>
      <c r="O12" s="271">
        <v>4684762.4861000003</v>
      </c>
      <c r="P12" s="271">
        <v>665359.71565999999</v>
      </c>
      <c r="Q12" s="271">
        <v>10623229.716879999</v>
      </c>
      <c r="R12" s="271">
        <v>89235.019879999993</v>
      </c>
      <c r="S12" s="271">
        <v>35532138.399319999</v>
      </c>
      <c r="T12" s="271">
        <v>223522.67037000001</v>
      </c>
      <c r="U12" s="271">
        <v>6752147.61845</v>
      </c>
      <c r="V12" s="271">
        <v>48745913.030377552</v>
      </c>
      <c r="W12" s="271">
        <v>3525980.42</v>
      </c>
      <c r="X12" s="271">
        <v>2230149.5279999999</v>
      </c>
      <c r="Y12" s="844">
        <v>345161685.94428754</v>
      </c>
      <c r="Z12" s="271">
        <v>0</v>
      </c>
      <c r="AA12" s="1212">
        <v>345161685.94428754</v>
      </c>
    </row>
    <row r="13" spans="1:27" s="210" customFormat="1" ht="66" customHeight="1">
      <c r="A13" s="205" t="s">
        <v>393</v>
      </c>
      <c r="B13" s="206" t="s">
        <v>386</v>
      </c>
      <c r="C13" s="271">
        <v>0</v>
      </c>
      <c r="D13" s="271">
        <v>0</v>
      </c>
      <c r="E13" s="271">
        <v>0</v>
      </c>
      <c r="F13" s="271">
        <v>0</v>
      </c>
      <c r="G13" s="271">
        <v>0</v>
      </c>
      <c r="H13" s="271">
        <v>0</v>
      </c>
      <c r="I13" s="271">
        <v>0</v>
      </c>
      <c r="J13" s="271">
        <v>0</v>
      </c>
      <c r="K13" s="271">
        <v>0</v>
      </c>
      <c r="L13" s="271">
        <v>0</v>
      </c>
      <c r="M13" s="271">
        <v>810.35593999999992</v>
      </c>
      <c r="N13" s="271">
        <v>0</v>
      </c>
      <c r="O13" s="271">
        <v>-1.1091800000000001</v>
      </c>
      <c r="P13" s="271">
        <v>0</v>
      </c>
      <c r="Q13" s="271">
        <v>0</v>
      </c>
      <c r="R13" s="271">
        <v>0</v>
      </c>
      <c r="S13" s="271">
        <v>5138.0906399999994</v>
      </c>
      <c r="T13" s="271">
        <v>0</v>
      </c>
      <c r="U13" s="271">
        <v>570.76164000000006</v>
      </c>
      <c r="V13" s="271">
        <v>1221.3515600000001</v>
      </c>
      <c r="W13" s="271">
        <v>0</v>
      </c>
      <c r="X13" s="271">
        <v>0</v>
      </c>
      <c r="Y13" s="844">
        <v>7739.4505999999992</v>
      </c>
      <c r="Z13" s="271">
        <v>1142339.9227400001</v>
      </c>
      <c r="AA13" s="1212">
        <v>1150079.3733400002</v>
      </c>
    </row>
    <row r="14" spans="1:27" s="210" customFormat="1" ht="66" customHeight="1">
      <c r="A14" s="205" t="s">
        <v>394</v>
      </c>
      <c r="B14" s="206" t="s">
        <v>388</v>
      </c>
      <c r="C14" s="271">
        <v>37500.171479999997</v>
      </c>
      <c r="D14" s="271">
        <v>2555899.6134200003</v>
      </c>
      <c r="E14" s="271">
        <v>1227.0474999999999</v>
      </c>
      <c r="F14" s="271">
        <v>334537.03117000003</v>
      </c>
      <c r="G14" s="271">
        <v>131858.28348000001</v>
      </c>
      <c r="H14" s="271">
        <v>0</v>
      </c>
      <c r="I14" s="271">
        <v>2067.5713499999997</v>
      </c>
      <c r="J14" s="271">
        <v>29159.338670000001</v>
      </c>
      <c r="K14" s="271">
        <v>10675.267599999999</v>
      </c>
      <c r="L14" s="271">
        <v>153185.49805899998</v>
      </c>
      <c r="M14" s="271">
        <v>11062.971529999999</v>
      </c>
      <c r="N14" s="271">
        <v>253940.22505373051</v>
      </c>
      <c r="O14" s="271">
        <v>3537.9663799999998</v>
      </c>
      <c r="P14" s="271">
        <v>5926.7839199999999</v>
      </c>
      <c r="Q14" s="271">
        <v>18814.594827398068</v>
      </c>
      <c r="R14" s="271">
        <v>0</v>
      </c>
      <c r="S14" s="271">
        <v>86192.358439999996</v>
      </c>
      <c r="T14" s="271">
        <v>1053.1876000000002</v>
      </c>
      <c r="U14" s="271">
        <v>14936.279960000002</v>
      </c>
      <c r="V14" s="271">
        <v>87360.920249999996</v>
      </c>
      <c r="W14" s="271">
        <v>12510.038210000001</v>
      </c>
      <c r="X14" s="271">
        <v>0</v>
      </c>
      <c r="Y14" s="844">
        <v>3751445.1489001284</v>
      </c>
      <c r="Z14" s="271">
        <v>12981.610140000001</v>
      </c>
      <c r="AA14" s="1212">
        <v>3764426.7590401284</v>
      </c>
    </row>
    <row r="15" spans="1:27" s="210" customFormat="1" ht="66" customHeight="1">
      <c r="A15" s="205" t="s">
        <v>395</v>
      </c>
      <c r="B15" s="206" t="s">
        <v>390</v>
      </c>
      <c r="C15" s="1213">
        <v>1395961.97052</v>
      </c>
      <c r="D15" s="1213">
        <v>59605103.321319997</v>
      </c>
      <c r="E15" s="1213">
        <v>649114.6508200001</v>
      </c>
      <c r="F15" s="1213">
        <v>19216270.253249999</v>
      </c>
      <c r="G15" s="1213">
        <v>27893915.38352</v>
      </c>
      <c r="H15" s="1213">
        <v>4140.7380800000001</v>
      </c>
      <c r="I15" s="1213">
        <v>591826.29249999998</v>
      </c>
      <c r="J15" s="1213">
        <v>13809502.369340001</v>
      </c>
      <c r="K15" s="1213">
        <v>1556312.5792799999</v>
      </c>
      <c r="L15" s="1213">
        <v>39726562.893120997</v>
      </c>
      <c r="M15" s="1213">
        <v>233351.21327999997</v>
      </c>
      <c r="N15" s="1213">
        <v>63886883.01084628</v>
      </c>
      <c r="O15" s="1213">
        <v>4681223.4105399996</v>
      </c>
      <c r="P15" s="1213">
        <v>659432.93174000003</v>
      </c>
      <c r="Q15" s="1213">
        <v>10604415.122052601</v>
      </c>
      <c r="R15" s="1213">
        <v>89235.019879999993</v>
      </c>
      <c r="S15" s="1213">
        <v>35451084.131519996</v>
      </c>
      <c r="T15" s="1213">
        <v>222469.48277</v>
      </c>
      <c r="U15" s="1213">
        <v>6737782.1001300002</v>
      </c>
      <c r="V15" s="1213">
        <v>48659773.461687542</v>
      </c>
      <c r="W15" s="1213">
        <v>3513470.38179</v>
      </c>
      <c r="X15" s="1213">
        <v>2230149.5279999999</v>
      </c>
      <c r="Y15" s="1214">
        <v>341417980.24598742</v>
      </c>
      <c r="Z15" s="1213">
        <v>1129358.3125999998</v>
      </c>
      <c r="AA15" s="1214">
        <v>342547338.55858743</v>
      </c>
    </row>
    <row r="16" spans="1:27" s="210" customFormat="1" ht="66" customHeight="1">
      <c r="A16" s="213" t="s">
        <v>380</v>
      </c>
      <c r="B16" s="209" t="s">
        <v>396</v>
      </c>
      <c r="C16" s="271">
        <v>0</v>
      </c>
      <c r="D16" s="271">
        <v>0</v>
      </c>
      <c r="E16" s="271">
        <v>0</v>
      </c>
      <c r="F16" s="271">
        <v>0</v>
      </c>
      <c r="G16" s="271">
        <v>0</v>
      </c>
      <c r="H16" s="271">
        <v>0</v>
      </c>
      <c r="I16" s="271">
        <v>0</v>
      </c>
      <c r="J16" s="271">
        <v>0</v>
      </c>
      <c r="K16" s="271">
        <v>0</v>
      </c>
      <c r="L16" s="271">
        <v>0</v>
      </c>
      <c r="M16" s="271">
        <v>0</v>
      </c>
      <c r="N16" s="271">
        <v>0</v>
      </c>
      <c r="O16" s="271">
        <v>0</v>
      </c>
      <c r="P16" s="271">
        <v>0</v>
      </c>
      <c r="Q16" s="271">
        <v>0</v>
      </c>
      <c r="R16" s="271">
        <v>0</v>
      </c>
      <c r="S16" s="271">
        <v>0</v>
      </c>
      <c r="T16" s="271">
        <v>0</v>
      </c>
      <c r="U16" s="271">
        <v>0</v>
      </c>
      <c r="V16" s="271">
        <v>0</v>
      </c>
      <c r="W16" s="271">
        <v>0</v>
      </c>
      <c r="X16" s="271">
        <v>0</v>
      </c>
      <c r="Y16" s="1212"/>
      <c r="Z16" s="271">
        <v>0</v>
      </c>
      <c r="AA16" s="1212">
        <v>0</v>
      </c>
    </row>
    <row r="17" spans="1:27" s="210" customFormat="1" ht="66" customHeight="1">
      <c r="A17" s="205" t="s">
        <v>397</v>
      </c>
      <c r="B17" s="206" t="s">
        <v>384</v>
      </c>
      <c r="C17" s="271">
        <v>0</v>
      </c>
      <c r="D17" s="271">
        <v>3343.5167299999998</v>
      </c>
      <c r="E17" s="271">
        <v>677735.68</v>
      </c>
      <c r="F17" s="271">
        <v>0</v>
      </c>
      <c r="G17" s="271">
        <v>165630.45000000001</v>
      </c>
      <c r="H17" s="271">
        <v>0</v>
      </c>
      <c r="I17" s="271">
        <v>525119.93799999997</v>
      </c>
      <c r="J17" s="271">
        <v>0</v>
      </c>
      <c r="K17" s="271">
        <v>0</v>
      </c>
      <c r="L17" s="271">
        <v>0</v>
      </c>
      <c r="M17" s="271">
        <v>0</v>
      </c>
      <c r="N17" s="271">
        <v>7622908.8222299991</v>
      </c>
      <c r="O17" s="271">
        <v>7410.6980000000003</v>
      </c>
      <c r="P17" s="271">
        <v>127572.96472</v>
      </c>
      <c r="Q17" s="271">
        <v>0</v>
      </c>
      <c r="R17" s="271">
        <v>41150.439890000001</v>
      </c>
      <c r="S17" s="271">
        <v>5569333.24352</v>
      </c>
      <c r="T17" s="271">
        <v>38462.319000000003</v>
      </c>
      <c r="U17" s="271">
        <v>4322104.9780000001</v>
      </c>
      <c r="V17" s="271">
        <v>3565657.6129999999</v>
      </c>
      <c r="W17" s="271">
        <v>298375.57844000001</v>
      </c>
      <c r="X17" s="271">
        <v>384540</v>
      </c>
      <c r="Y17" s="844">
        <v>23349346.241529997</v>
      </c>
      <c r="Z17" s="271">
        <v>0</v>
      </c>
      <c r="AA17" s="1212">
        <v>23349346.241529997</v>
      </c>
    </row>
    <row r="18" spans="1:27" s="210" customFormat="1" ht="66" customHeight="1">
      <c r="A18" s="205" t="s">
        <v>398</v>
      </c>
      <c r="B18" s="206" t="s">
        <v>386</v>
      </c>
      <c r="C18" s="271">
        <v>0</v>
      </c>
      <c r="D18" s="271">
        <v>0</v>
      </c>
      <c r="E18" s="271">
        <v>0</v>
      </c>
      <c r="F18" s="271">
        <v>0</v>
      </c>
      <c r="G18" s="271">
        <v>0</v>
      </c>
      <c r="H18" s="271">
        <v>0</v>
      </c>
      <c r="I18" s="271">
        <v>0</v>
      </c>
      <c r="J18" s="271">
        <v>0</v>
      </c>
      <c r="K18" s="271">
        <v>0</v>
      </c>
      <c r="L18" s="271">
        <v>0</v>
      </c>
      <c r="M18" s="271">
        <v>0</v>
      </c>
      <c r="N18" s="271">
        <v>0</v>
      </c>
      <c r="O18" s="271">
        <v>0</v>
      </c>
      <c r="P18" s="271">
        <v>0</v>
      </c>
      <c r="Q18" s="271">
        <v>0</v>
      </c>
      <c r="R18" s="271">
        <v>0</v>
      </c>
      <c r="S18" s="271">
        <v>0</v>
      </c>
      <c r="T18" s="271">
        <v>0</v>
      </c>
      <c r="U18" s="271">
        <v>0</v>
      </c>
      <c r="V18" s="271">
        <v>0</v>
      </c>
      <c r="W18" s="271">
        <v>0</v>
      </c>
      <c r="X18" s="271">
        <v>0</v>
      </c>
      <c r="Y18" s="844">
        <v>0</v>
      </c>
      <c r="Z18" s="271">
        <v>0</v>
      </c>
      <c r="AA18" s="1212">
        <v>0</v>
      </c>
    </row>
    <row r="19" spans="1:27" s="210" customFormat="1" ht="66" customHeight="1">
      <c r="A19" s="205" t="s">
        <v>399</v>
      </c>
      <c r="B19" s="206" t="s">
        <v>388</v>
      </c>
      <c r="C19" s="271">
        <v>0</v>
      </c>
      <c r="D19" s="271">
        <v>0</v>
      </c>
      <c r="E19" s="271">
        <v>0</v>
      </c>
      <c r="F19" s="271">
        <v>0</v>
      </c>
      <c r="G19" s="271">
        <v>0</v>
      </c>
      <c r="H19" s="271">
        <v>0</v>
      </c>
      <c r="I19" s="271">
        <v>0</v>
      </c>
      <c r="J19" s="1221">
        <v>180.23308</v>
      </c>
      <c r="K19" s="271">
        <v>0</v>
      </c>
      <c r="L19" s="271">
        <v>0</v>
      </c>
      <c r="M19" s="271">
        <v>0</v>
      </c>
      <c r="N19" s="271">
        <v>872880.12895717158</v>
      </c>
      <c r="O19" s="271">
        <v>0</v>
      </c>
      <c r="P19" s="271">
        <v>0</v>
      </c>
      <c r="Q19" s="271">
        <v>0</v>
      </c>
      <c r="R19" s="271">
        <v>0</v>
      </c>
      <c r="S19" s="271">
        <v>0</v>
      </c>
      <c r="T19" s="271">
        <v>0</v>
      </c>
      <c r="U19" s="271">
        <v>0</v>
      </c>
      <c r="V19" s="271">
        <v>0</v>
      </c>
      <c r="W19" s="1220">
        <v>0</v>
      </c>
      <c r="X19" s="271">
        <v>0</v>
      </c>
      <c r="Y19" s="844">
        <v>873060.36203717161</v>
      </c>
      <c r="Z19" s="271">
        <v>0</v>
      </c>
      <c r="AA19" s="1212">
        <v>873060.36203717161</v>
      </c>
    </row>
    <row r="20" spans="1:27" s="210" customFormat="1" ht="66" customHeight="1">
      <c r="A20" s="205" t="s">
        <v>400</v>
      </c>
      <c r="B20" s="206" t="s">
        <v>390</v>
      </c>
      <c r="C20" s="1213">
        <v>0</v>
      </c>
      <c r="D20" s="1213">
        <v>3343.5167299999998</v>
      </c>
      <c r="E20" s="1213">
        <v>677735.68</v>
      </c>
      <c r="F20" s="1213">
        <v>0</v>
      </c>
      <c r="G20" s="1213">
        <v>165630.45000000001</v>
      </c>
      <c r="H20" s="1213">
        <v>0</v>
      </c>
      <c r="I20" s="1213">
        <v>525119.93799999997</v>
      </c>
      <c r="J20" s="1213">
        <v>-180.23308</v>
      </c>
      <c r="K20" s="1213">
        <v>0</v>
      </c>
      <c r="L20" s="1213">
        <v>0</v>
      </c>
      <c r="M20" s="1213">
        <v>0</v>
      </c>
      <c r="N20" s="1213">
        <v>6750028.6932728281</v>
      </c>
      <c r="O20" s="1213">
        <v>7410.6980000000003</v>
      </c>
      <c r="P20" s="1213">
        <v>127572.96472</v>
      </c>
      <c r="Q20" s="1213">
        <v>0</v>
      </c>
      <c r="R20" s="1213">
        <v>41150.439890000001</v>
      </c>
      <c r="S20" s="1213">
        <v>5569333.24352</v>
      </c>
      <c r="T20" s="1213">
        <v>38462.319000000003</v>
      </c>
      <c r="U20" s="1213">
        <v>4322104.9780000001</v>
      </c>
      <c r="V20" s="1213">
        <v>3565657.6129999999</v>
      </c>
      <c r="W20" s="1213">
        <v>298375.57844000001</v>
      </c>
      <c r="X20" s="1213">
        <v>384540</v>
      </c>
      <c r="Y20" s="1214">
        <v>22476285.879492823</v>
      </c>
      <c r="Z20" s="1213">
        <v>0</v>
      </c>
      <c r="AA20" s="1214">
        <v>22476285.879492823</v>
      </c>
    </row>
    <row r="21" spans="1:27" s="210" customFormat="1" ht="66" customHeight="1">
      <c r="A21" s="213" t="s">
        <v>401</v>
      </c>
      <c r="B21" s="209" t="s">
        <v>402</v>
      </c>
      <c r="C21" s="271"/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1212"/>
      <c r="Z21" s="271"/>
      <c r="AA21" s="1212">
        <v>0</v>
      </c>
    </row>
    <row r="22" spans="1:27" s="214" customFormat="1" ht="66" customHeight="1">
      <c r="A22" s="205" t="s">
        <v>403</v>
      </c>
      <c r="B22" s="206" t="s">
        <v>384</v>
      </c>
      <c r="C22" s="271">
        <v>1746792.1269999999</v>
      </c>
      <c r="D22" s="271">
        <v>69117679.6338</v>
      </c>
      <c r="E22" s="271">
        <v>1544609.2484300002</v>
      </c>
      <c r="F22" s="271">
        <v>22293692.556989998</v>
      </c>
      <c r="G22" s="271">
        <v>33327940.21401</v>
      </c>
      <c r="H22" s="271">
        <v>4227.1410800000003</v>
      </c>
      <c r="I22" s="271">
        <v>1817625.8528499999</v>
      </c>
      <c r="J22" s="271">
        <v>17209356.447489999</v>
      </c>
      <c r="K22" s="271">
        <v>2469238.9638800002</v>
      </c>
      <c r="L22" s="271">
        <v>46852263.260689996</v>
      </c>
      <c r="M22" s="271">
        <v>245146.77003999997</v>
      </c>
      <c r="N22" s="271">
        <v>79730089.551910013</v>
      </c>
      <c r="O22" s="271">
        <v>5949014.6487699999</v>
      </c>
      <c r="P22" s="271">
        <v>1084987.10185</v>
      </c>
      <c r="Q22" s="271">
        <v>12896689.37338</v>
      </c>
      <c r="R22" s="271">
        <v>201341.27322</v>
      </c>
      <c r="S22" s="271">
        <v>45801364.436109997</v>
      </c>
      <c r="T22" s="271">
        <v>266051.79386000003</v>
      </c>
      <c r="U22" s="271">
        <v>11393655.35145</v>
      </c>
      <c r="V22" s="271">
        <v>65129513.552219138</v>
      </c>
      <c r="W22" s="271">
        <v>4619169.4614399998</v>
      </c>
      <c r="X22" s="271">
        <v>3294202.3729999997</v>
      </c>
      <c r="Y22" s="844">
        <v>426994651.13346922</v>
      </c>
      <c r="Z22" s="271">
        <v>0</v>
      </c>
      <c r="AA22" s="1212">
        <v>426994651.13346922</v>
      </c>
    </row>
    <row r="23" spans="1:27" s="214" customFormat="1" ht="66" customHeight="1">
      <c r="A23" s="205" t="s">
        <v>404</v>
      </c>
      <c r="B23" s="206" t="s">
        <v>386</v>
      </c>
      <c r="C23" s="271">
        <v>0</v>
      </c>
      <c r="D23" s="271">
        <v>0</v>
      </c>
      <c r="E23" s="271">
        <v>0</v>
      </c>
      <c r="F23" s="271">
        <v>0</v>
      </c>
      <c r="G23" s="271">
        <v>0</v>
      </c>
      <c r="H23" s="271">
        <v>0</v>
      </c>
      <c r="I23" s="271">
        <v>0</v>
      </c>
      <c r="J23" s="271">
        <v>0</v>
      </c>
      <c r="K23" s="271">
        <v>0</v>
      </c>
      <c r="L23" s="271">
        <v>0</v>
      </c>
      <c r="M23" s="271">
        <v>835.67481999999995</v>
      </c>
      <c r="N23" s="271">
        <v>0</v>
      </c>
      <c r="O23" s="271">
        <v>-1.1091800000000001</v>
      </c>
      <c r="P23" s="271">
        <v>0</v>
      </c>
      <c r="Q23" s="271">
        <v>0</v>
      </c>
      <c r="R23" s="271">
        <v>0</v>
      </c>
      <c r="S23" s="271">
        <v>5138.0906399999994</v>
      </c>
      <c r="T23" s="271">
        <v>0</v>
      </c>
      <c r="U23" s="271">
        <v>607.46282000000008</v>
      </c>
      <c r="V23" s="271">
        <v>1279.1310600000002</v>
      </c>
      <c r="W23" s="271">
        <v>0</v>
      </c>
      <c r="X23" s="271">
        <v>0</v>
      </c>
      <c r="Y23" s="844">
        <v>7859.2501599999996</v>
      </c>
      <c r="Z23" s="271">
        <v>1650830.7213300001</v>
      </c>
      <c r="AA23" s="1212">
        <v>1658689.9714900001</v>
      </c>
    </row>
    <row r="24" spans="1:27" s="214" customFormat="1" ht="66" customHeight="1">
      <c r="A24" s="205" t="s">
        <v>405</v>
      </c>
      <c r="B24" s="206" t="s">
        <v>388</v>
      </c>
      <c r="C24" s="271">
        <v>54823.702239999999</v>
      </c>
      <c r="D24" s="271">
        <v>2811293.7033300004</v>
      </c>
      <c r="E24" s="271">
        <v>1366.3184899999999</v>
      </c>
      <c r="F24" s="271">
        <v>453933.08502</v>
      </c>
      <c r="G24" s="271">
        <v>184399.73376999999</v>
      </c>
      <c r="H24" s="271">
        <v>0</v>
      </c>
      <c r="I24" s="271">
        <v>2163.4783799999996</v>
      </c>
      <c r="J24" s="271">
        <v>29279.490970000003</v>
      </c>
      <c r="K24" s="271">
        <v>12297.610359999999</v>
      </c>
      <c r="L24" s="271">
        <v>154729.85323999997</v>
      </c>
      <c r="M24" s="271">
        <v>15007.705399999999</v>
      </c>
      <c r="N24" s="271">
        <v>1119956.6711274246</v>
      </c>
      <c r="O24" s="271">
        <v>3696.4722499999998</v>
      </c>
      <c r="P24" s="271">
        <v>6451.2222000000002</v>
      </c>
      <c r="Q24" s="271">
        <v>21012.526070172484</v>
      </c>
      <c r="R24" s="271">
        <v>6308.2240700000002</v>
      </c>
      <c r="S24" s="271">
        <v>93414.954659999989</v>
      </c>
      <c r="T24" s="271">
        <v>1064.9245600000002</v>
      </c>
      <c r="U24" s="271">
        <v>13373.994810000002</v>
      </c>
      <c r="V24" s="271">
        <v>107383.51384999999</v>
      </c>
      <c r="W24" s="271">
        <v>15415.27766</v>
      </c>
      <c r="X24" s="271">
        <v>9431.9701800000021</v>
      </c>
      <c r="Y24" s="844">
        <v>5116804.4326375984</v>
      </c>
      <c r="Z24" s="271">
        <v>18813.927739999999</v>
      </c>
      <c r="AA24" s="1212">
        <v>5135618.3603775986</v>
      </c>
    </row>
    <row r="25" spans="1:27" s="214" customFormat="1" ht="66" customHeight="1">
      <c r="A25" s="215" t="s">
        <v>406</v>
      </c>
      <c r="B25" s="216" t="s">
        <v>390</v>
      </c>
      <c r="C25" s="1213">
        <v>1691968.4247599998</v>
      </c>
      <c r="D25" s="1213">
        <v>66306385.930469997</v>
      </c>
      <c r="E25" s="1213">
        <v>1543242.9299400002</v>
      </c>
      <c r="F25" s="1213">
        <v>21839759.471969999</v>
      </c>
      <c r="G25" s="1213">
        <v>33143540.480239999</v>
      </c>
      <c r="H25" s="1213">
        <v>4227.1410800000003</v>
      </c>
      <c r="I25" s="1213">
        <v>1815462.3744699999</v>
      </c>
      <c r="J25" s="1213">
        <v>17180076.956519999</v>
      </c>
      <c r="K25" s="1213">
        <v>2456941.3535200004</v>
      </c>
      <c r="L25" s="1213">
        <v>46697533.407449998</v>
      </c>
      <c r="M25" s="1213">
        <v>230974.73945999995</v>
      </c>
      <c r="N25" s="1213">
        <v>78610132.880782589</v>
      </c>
      <c r="O25" s="1213">
        <v>5945317.0673400005</v>
      </c>
      <c r="P25" s="1213">
        <v>1078535.87965</v>
      </c>
      <c r="Q25" s="1213">
        <v>12875676.847309828</v>
      </c>
      <c r="R25" s="1213">
        <v>195033.04915000001</v>
      </c>
      <c r="S25" s="1213">
        <v>45713087.57209</v>
      </c>
      <c r="T25" s="1213">
        <v>264986.86930000002</v>
      </c>
      <c r="U25" s="1213">
        <v>11380888.819459999</v>
      </c>
      <c r="V25" s="1213">
        <v>65023409.169429131</v>
      </c>
      <c r="W25" s="1213">
        <v>4603754.1837799996</v>
      </c>
      <c r="X25" s="1213">
        <v>3284770.4028199995</v>
      </c>
      <c r="Y25" s="1214">
        <v>421885705.95099157</v>
      </c>
      <c r="Z25" s="1213">
        <v>1632016.7935900001</v>
      </c>
      <c r="AA25" s="1214">
        <v>423517722.74458164</v>
      </c>
    </row>
  </sheetData>
  <mergeCells count="8">
    <mergeCell ref="A1:F1"/>
    <mergeCell ref="A2:F2"/>
    <mergeCell ref="Y3:AA3"/>
    <mergeCell ref="AA4:AA5"/>
    <mergeCell ref="C4:X4"/>
    <mergeCell ref="Z4:Z5"/>
    <mergeCell ref="A5:B5"/>
    <mergeCell ref="Y4:Y5"/>
  </mergeCells>
  <printOptions horizontalCentered="1"/>
  <pageMargins left="0" right="0" top="0.59055118110236227" bottom="0" header="0.51181102362204722" footer="0.51181102362204722"/>
  <pageSetup paperSize="9" scale="31" orientation="landscape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A45"/>
  <sheetViews>
    <sheetView zoomScale="70" zoomScaleNormal="70" workbookViewId="0">
      <selection sqref="A1:XFD1048576"/>
    </sheetView>
  </sheetViews>
  <sheetFormatPr defaultColWidth="9" defaultRowHeight="21"/>
  <cols>
    <col min="1" max="1" width="35.42578125" style="64" bestFit="1" customWidth="1"/>
    <col min="2" max="2" width="32.85546875" style="64" hidden="1" customWidth="1"/>
    <col min="3" max="9" width="12.85546875" style="116" customWidth="1"/>
    <col min="10" max="10" width="12.85546875" style="1224" customWidth="1"/>
    <col min="11" max="14" width="12.85546875" style="116" customWidth="1"/>
    <col min="15" max="15" width="16.42578125" style="116" bestFit="1" customWidth="1"/>
    <col min="16" max="18" width="12.85546875" style="116" customWidth="1"/>
    <col min="19" max="19" width="14.5703125" style="116" bestFit="1" customWidth="1"/>
    <col min="20" max="21" width="12.85546875" style="116" customWidth="1"/>
    <col min="22" max="22" width="14.5703125" style="116" bestFit="1" customWidth="1"/>
    <col min="23" max="24" width="12.85546875" style="116" customWidth="1"/>
    <col min="25" max="25" width="16.42578125" style="116" bestFit="1" customWidth="1"/>
    <col min="26" max="26" width="12.85546875" style="116" customWidth="1"/>
    <col min="27" max="27" width="16.42578125" style="116" bestFit="1" customWidth="1"/>
    <col min="28" max="16384" width="9" style="64"/>
  </cols>
  <sheetData>
    <row r="1" spans="1:27" s="78" customFormat="1" ht="28.5">
      <c r="A1" s="1570" t="s">
        <v>842</v>
      </c>
      <c r="B1" s="1570"/>
      <c r="C1" s="1570"/>
      <c r="D1" s="1570"/>
      <c r="E1" s="1570"/>
      <c r="F1" s="1570"/>
      <c r="G1" s="1570"/>
      <c r="H1" s="1570"/>
      <c r="I1" s="1143"/>
      <c r="J1" s="1222"/>
      <c r="K1" s="1143"/>
      <c r="L1" s="1143"/>
      <c r="M1" s="1143"/>
      <c r="N1" s="1143"/>
      <c r="O1" s="1143"/>
      <c r="P1" s="1143"/>
      <c r="Q1" s="1143"/>
      <c r="R1" s="1143"/>
      <c r="S1" s="1143"/>
      <c r="T1" s="1143"/>
      <c r="U1" s="1143"/>
      <c r="V1" s="1143"/>
      <c r="W1" s="1143"/>
      <c r="X1" s="1143"/>
      <c r="Y1" s="1143"/>
      <c r="Z1" s="1143"/>
      <c r="AA1" s="1143"/>
    </row>
    <row r="2" spans="1:27" s="78" customFormat="1" ht="28.5">
      <c r="A2" s="1570" t="s">
        <v>910</v>
      </c>
      <c r="B2" s="1570"/>
      <c r="C2" s="1570"/>
      <c r="D2" s="1570"/>
      <c r="E2" s="1570"/>
      <c r="F2" s="1570"/>
      <c r="G2" s="1570"/>
      <c r="H2" s="1570"/>
      <c r="I2" s="1143"/>
      <c r="J2" s="1222"/>
      <c r="K2" s="1143"/>
      <c r="L2" s="1143"/>
      <c r="M2" s="1143"/>
      <c r="N2" s="1143"/>
      <c r="O2" s="1143"/>
      <c r="P2" s="1143"/>
      <c r="Q2" s="1143"/>
      <c r="R2" s="1143"/>
      <c r="S2" s="1143"/>
      <c r="T2" s="1143"/>
      <c r="U2" s="1143"/>
      <c r="V2" s="1143"/>
      <c r="W2" s="1143"/>
      <c r="X2" s="1143"/>
      <c r="Y2" s="1143"/>
      <c r="Z2" s="1143"/>
      <c r="AA2" s="1143"/>
    </row>
    <row r="3" spans="1:27">
      <c r="A3" s="63"/>
      <c r="B3" s="63"/>
      <c r="C3" s="1219">
        <v>1000</v>
      </c>
      <c r="J3" s="116"/>
      <c r="X3" s="1566" t="s">
        <v>536</v>
      </c>
      <c r="Y3" s="1566"/>
      <c r="Z3" s="1566"/>
      <c r="AA3" s="1566"/>
    </row>
    <row r="4" spans="1:27">
      <c r="A4" s="73" t="s">
        <v>0</v>
      </c>
      <c r="B4" s="74" t="s">
        <v>201</v>
      </c>
      <c r="C4" s="1581" t="s">
        <v>377</v>
      </c>
      <c r="D4" s="1581"/>
      <c r="E4" s="1581"/>
      <c r="F4" s="1581"/>
      <c r="G4" s="1581"/>
      <c r="H4" s="1581"/>
      <c r="I4" s="1581"/>
      <c r="J4" s="1581"/>
      <c r="K4" s="1581"/>
      <c r="L4" s="1581"/>
      <c r="M4" s="1581"/>
      <c r="N4" s="1581"/>
      <c r="O4" s="1581"/>
      <c r="P4" s="1581"/>
      <c r="Q4" s="1581"/>
      <c r="R4" s="1581"/>
      <c r="S4" s="1581"/>
      <c r="T4" s="1581"/>
      <c r="U4" s="1581"/>
      <c r="V4" s="1581"/>
      <c r="W4" s="1581"/>
      <c r="X4" s="1581"/>
      <c r="Y4" s="1554" t="s">
        <v>270</v>
      </c>
      <c r="Z4" s="1583" t="s">
        <v>381</v>
      </c>
      <c r="AA4" s="1554" t="s">
        <v>407</v>
      </c>
    </row>
    <row r="5" spans="1:27">
      <c r="A5" s="1579"/>
      <c r="B5" s="1580"/>
      <c r="C5" s="202" t="s">
        <v>799</v>
      </c>
      <c r="D5" s="202" t="s">
        <v>169</v>
      </c>
      <c r="E5" s="202" t="s">
        <v>284</v>
      </c>
      <c r="F5" s="202" t="s">
        <v>171</v>
      </c>
      <c r="G5" s="202" t="s">
        <v>172</v>
      </c>
      <c r="H5" s="202" t="s">
        <v>173</v>
      </c>
      <c r="I5" s="202" t="s">
        <v>174</v>
      </c>
      <c r="J5" s="202" t="s">
        <v>175</v>
      </c>
      <c r="K5" s="202" t="s">
        <v>176</v>
      </c>
      <c r="L5" s="202" t="s">
        <v>177</v>
      </c>
      <c r="M5" s="202" t="s">
        <v>178</v>
      </c>
      <c r="N5" s="202" t="s">
        <v>179</v>
      </c>
      <c r="O5" s="202" t="s">
        <v>180</v>
      </c>
      <c r="P5" s="1210" t="s">
        <v>181</v>
      </c>
      <c r="Q5" s="202" t="s">
        <v>182</v>
      </c>
      <c r="R5" s="202" t="s">
        <v>183</v>
      </c>
      <c r="S5" s="202" t="s">
        <v>184</v>
      </c>
      <c r="T5" s="202" t="s">
        <v>796</v>
      </c>
      <c r="U5" s="202" t="s">
        <v>344</v>
      </c>
      <c r="V5" s="202" t="s">
        <v>185</v>
      </c>
      <c r="W5" s="202" t="s">
        <v>186</v>
      </c>
      <c r="X5" s="202" t="s">
        <v>187</v>
      </c>
      <c r="Y5" s="1582"/>
      <c r="Z5" s="1584"/>
      <c r="AA5" s="1585"/>
    </row>
    <row r="6" spans="1:27" s="214" customFormat="1" ht="60" customHeight="1">
      <c r="A6" s="208" t="s">
        <v>378</v>
      </c>
      <c r="B6" s="209" t="s">
        <v>382</v>
      </c>
      <c r="C6" s="1439"/>
      <c r="D6" s="1439"/>
      <c r="E6" s="1439"/>
      <c r="F6" s="1439"/>
      <c r="G6" s="1439"/>
      <c r="H6" s="1439"/>
      <c r="I6" s="1439"/>
      <c r="J6" s="1439"/>
      <c r="K6" s="1439"/>
      <c r="L6" s="1439"/>
      <c r="M6" s="1439"/>
      <c r="N6" s="1439"/>
      <c r="O6" s="1439"/>
      <c r="P6" s="1439"/>
      <c r="Q6" s="1439"/>
      <c r="R6" s="1439"/>
      <c r="S6" s="1439"/>
      <c r="T6" s="1439"/>
      <c r="U6" s="1439"/>
      <c r="V6" s="1439"/>
      <c r="W6" s="1439"/>
      <c r="X6" s="1439"/>
      <c r="Y6" s="1211"/>
      <c r="Z6" s="940"/>
      <c r="AA6" s="1211"/>
    </row>
    <row r="7" spans="1:27" s="214" customFormat="1" ht="60" customHeight="1">
      <c r="A7" s="205" t="s">
        <v>383</v>
      </c>
      <c r="B7" s="206" t="s">
        <v>384</v>
      </c>
      <c r="C7" s="1440">
        <v>0</v>
      </c>
      <c r="D7" s="1440">
        <v>0</v>
      </c>
      <c r="E7" s="1440">
        <v>0</v>
      </c>
      <c r="F7" s="1440">
        <v>0</v>
      </c>
      <c r="G7" s="1440">
        <v>0</v>
      </c>
      <c r="H7" s="1440">
        <v>0</v>
      </c>
      <c r="I7" s="1440">
        <v>0</v>
      </c>
      <c r="J7" s="1440">
        <v>0</v>
      </c>
      <c r="K7" s="1440">
        <v>0</v>
      </c>
      <c r="L7" s="1440">
        <v>0</v>
      </c>
      <c r="M7" s="1440">
        <v>0</v>
      </c>
      <c r="N7" s="1440">
        <v>7512.0707199999997</v>
      </c>
      <c r="O7" s="1440">
        <v>520195.1335</v>
      </c>
      <c r="P7" s="1440">
        <v>0</v>
      </c>
      <c r="Q7" s="1440">
        <v>0</v>
      </c>
      <c r="R7" s="1440">
        <v>437.95218</v>
      </c>
      <c r="S7" s="1441">
        <v>0</v>
      </c>
      <c r="T7" s="1440">
        <v>0</v>
      </c>
      <c r="U7" s="1440">
        <v>0</v>
      </c>
      <c r="V7" s="1440">
        <v>46271.230808868277</v>
      </c>
      <c r="W7" s="1440">
        <v>0</v>
      </c>
      <c r="X7" s="1442">
        <v>0</v>
      </c>
      <c r="Y7" s="1425">
        <v>574416.38720886828</v>
      </c>
      <c r="Z7" s="1440">
        <v>0</v>
      </c>
      <c r="AA7" s="1425">
        <v>574416.38720886828</v>
      </c>
    </row>
    <row r="8" spans="1:27" s="210" customFormat="1" ht="60" customHeight="1">
      <c r="A8" s="205" t="s">
        <v>385</v>
      </c>
      <c r="B8" s="206" t="s">
        <v>386</v>
      </c>
      <c r="C8" s="1440">
        <v>0</v>
      </c>
      <c r="D8" s="1440">
        <v>0</v>
      </c>
      <c r="E8" s="1440">
        <v>0</v>
      </c>
      <c r="F8" s="1440">
        <v>0</v>
      </c>
      <c r="G8" s="1440">
        <v>0</v>
      </c>
      <c r="H8" s="1440">
        <v>0</v>
      </c>
      <c r="I8" s="1440">
        <v>0</v>
      </c>
      <c r="J8" s="1440">
        <v>0</v>
      </c>
      <c r="K8" s="1440">
        <v>0</v>
      </c>
      <c r="L8" s="1440">
        <v>0</v>
      </c>
      <c r="M8" s="1440">
        <v>0</v>
      </c>
      <c r="N8" s="1440">
        <v>0</v>
      </c>
      <c r="O8" s="1440">
        <v>0</v>
      </c>
      <c r="P8" s="1440">
        <v>0</v>
      </c>
      <c r="Q8" s="1440">
        <v>0</v>
      </c>
      <c r="R8" s="1440">
        <v>0</v>
      </c>
      <c r="S8" s="1440">
        <v>0</v>
      </c>
      <c r="T8" s="1440">
        <v>0</v>
      </c>
      <c r="U8" s="1440">
        <v>0</v>
      </c>
      <c r="V8" s="1440">
        <v>0</v>
      </c>
      <c r="W8" s="1440">
        <v>0</v>
      </c>
      <c r="X8" s="1442">
        <v>0</v>
      </c>
      <c r="Y8" s="1425">
        <v>0</v>
      </c>
      <c r="Z8" s="1440">
        <v>0</v>
      </c>
      <c r="AA8" s="1425">
        <v>0</v>
      </c>
    </row>
    <row r="9" spans="1:27" s="210" customFormat="1" ht="60" customHeight="1">
      <c r="A9" s="205" t="s">
        <v>387</v>
      </c>
      <c r="B9" s="206" t="s">
        <v>388</v>
      </c>
      <c r="C9" s="1440">
        <v>0</v>
      </c>
      <c r="D9" s="1440">
        <v>0</v>
      </c>
      <c r="E9" s="1440">
        <v>0</v>
      </c>
      <c r="F9" s="1440">
        <v>0</v>
      </c>
      <c r="G9" s="1440">
        <v>0</v>
      </c>
      <c r="H9" s="1440">
        <v>0</v>
      </c>
      <c r="I9" s="1440">
        <v>0</v>
      </c>
      <c r="J9" s="1440">
        <v>0</v>
      </c>
      <c r="K9" s="1440">
        <v>0</v>
      </c>
      <c r="L9" s="1440">
        <v>0</v>
      </c>
      <c r="M9" s="1440">
        <v>0</v>
      </c>
      <c r="N9" s="1440">
        <v>0</v>
      </c>
      <c r="O9" s="1440">
        <v>0</v>
      </c>
      <c r="P9" s="1440">
        <v>0</v>
      </c>
      <c r="Q9" s="1440">
        <v>0</v>
      </c>
      <c r="R9" s="1440">
        <v>0</v>
      </c>
      <c r="S9" s="1440">
        <v>0</v>
      </c>
      <c r="T9" s="1440">
        <v>0</v>
      </c>
      <c r="U9" s="1440">
        <v>0</v>
      </c>
      <c r="V9" s="1440">
        <v>0</v>
      </c>
      <c r="W9" s="1440">
        <v>0</v>
      </c>
      <c r="X9" s="1442">
        <v>0</v>
      </c>
      <c r="Y9" s="1425">
        <v>0</v>
      </c>
      <c r="Z9" s="1440">
        <v>0</v>
      </c>
      <c r="AA9" s="1425">
        <v>0</v>
      </c>
    </row>
    <row r="10" spans="1:27" s="210" customFormat="1" ht="60" customHeight="1">
      <c r="A10" s="205" t="s">
        <v>389</v>
      </c>
      <c r="B10" s="206" t="s">
        <v>390</v>
      </c>
      <c r="C10" s="1209">
        <v>0</v>
      </c>
      <c r="D10" s="1209">
        <v>0</v>
      </c>
      <c r="E10" s="1209">
        <v>0</v>
      </c>
      <c r="F10" s="1209">
        <v>0</v>
      </c>
      <c r="G10" s="1209">
        <v>0</v>
      </c>
      <c r="H10" s="1209">
        <v>0</v>
      </c>
      <c r="I10" s="1209">
        <v>0</v>
      </c>
      <c r="J10" s="1209">
        <v>0</v>
      </c>
      <c r="K10" s="1209">
        <v>0</v>
      </c>
      <c r="L10" s="1209">
        <v>0</v>
      </c>
      <c r="M10" s="1209">
        <v>0</v>
      </c>
      <c r="N10" s="1209">
        <v>7512.0707199999997</v>
      </c>
      <c r="O10" s="1209">
        <v>520195.1335</v>
      </c>
      <c r="P10" s="1209">
        <v>0</v>
      </c>
      <c r="Q10" s="1209">
        <v>0</v>
      </c>
      <c r="R10" s="1209">
        <v>437.95218</v>
      </c>
      <c r="S10" s="1437">
        <v>0</v>
      </c>
      <c r="T10" s="1209">
        <v>0</v>
      </c>
      <c r="U10" s="1209">
        <v>0</v>
      </c>
      <c r="V10" s="1209">
        <v>46271.230808868277</v>
      </c>
      <c r="W10" s="1209">
        <v>0</v>
      </c>
      <c r="X10" s="1438">
        <v>0</v>
      </c>
      <c r="Y10" s="1218">
        <v>574416.38720886828</v>
      </c>
      <c r="Z10" s="1209">
        <v>0</v>
      </c>
      <c r="AA10" s="1218">
        <v>574416.38720886828</v>
      </c>
    </row>
    <row r="11" spans="1:27" s="210" customFormat="1" ht="60" customHeight="1">
      <c r="A11" s="213" t="s">
        <v>379</v>
      </c>
      <c r="B11" s="209" t="s">
        <v>391</v>
      </c>
      <c r="C11" s="1440"/>
      <c r="D11" s="1440"/>
      <c r="E11" s="1440"/>
      <c r="F11" s="1440"/>
      <c r="G11" s="1440"/>
      <c r="H11" s="1440"/>
      <c r="I11" s="1440"/>
      <c r="J11" s="1440"/>
      <c r="K11" s="1440">
        <v>0</v>
      </c>
      <c r="L11" s="1440"/>
      <c r="M11" s="1440">
        <v>0</v>
      </c>
      <c r="N11" s="1440">
        <v>0</v>
      </c>
      <c r="O11" s="1440">
        <v>0</v>
      </c>
      <c r="P11" s="1440">
        <v>0</v>
      </c>
      <c r="Q11" s="1440"/>
      <c r="R11" s="1440">
        <v>0</v>
      </c>
      <c r="S11" s="1440">
        <v>0</v>
      </c>
      <c r="T11" s="1440"/>
      <c r="U11" s="1440">
        <v>0</v>
      </c>
      <c r="V11" s="1440">
        <v>0</v>
      </c>
      <c r="W11" s="1440">
        <v>0</v>
      </c>
      <c r="X11" s="1442"/>
      <c r="Y11" s="1425"/>
      <c r="Z11" s="1440"/>
      <c r="AA11" s="1425"/>
    </row>
    <row r="12" spans="1:27" s="210" customFormat="1" ht="60" customHeight="1">
      <c r="A12" s="205" t="s">
        <v>392</v>
      </c>
      <c r="B12" s="206" t="s">
        <v>384</v>
      </c>
      <c r="C12" s="1440">
        <v>0</v>
      </c>
      <c r="D12" s="1440">
        <v>0</v>
      </c>
      <c r="E12" s="1440">
        <v>0</v>
      </c>
      <c r="F12" s="1440">
        <v>0</v>
      </c>
      <c r="G12" s="1440">
        <v>0</v>
      </c>
      <c r="H12" s="1440">
        <v>0</v>
      </c>
      <c r="I12" s="1440">
        <v>0</v>
      </c>
      <c r="J12" s="1440">
        <v>0</v>
      </c>
      <c r="K12" s="1440">
        <v>92.328490000000002</v>
      </c>
      <c r="L12" s="1440">
        <v>0</v>
      </c>
      <c r="M12" s="1440">
        <v>41.411250000000003</v>
      </c>
      <c r="N12" s="1440">
        <v>14387.603660000001</v>
      </c>
      <c r="O12" s="1440">
        <v>4458609.1100900006</v>
      </c>
      <c r="P12" s="1440">
        <v>402.4</v>
      </c>
      <c r="Q12" s="1440">
        <v>0</v>
      </c>
      <c r="R12" s="1440">
        <v>12266.357470000001</v>
      </c>
      <c r="S12" s="1440">
        <v>314771.25689999998</v>
      </c>
      <c r="T12" s="1440">
        <v>0</v>
      </c>
      <c r="U12" s="1440">
        <v>994.4</v>
      </c>
      <c r="V12" s="1440">
        <v>740810.3546627519</v>
      </c>
      <c r="W12" s="1440">
        <v>4903.5640000000003</v>
      </c>
      <c r="X12" s="1442">
        <v>0</v>
      </c>
      <c r="Y12" s="1425">
        <v>5547278.7865227535</v>
      </c>
      <c r="Z12" s="1440">
        <v>0</v>
      </c>
      <c r="AA12" s="1425">
        <v>5547278.7865227535</v>
      </c>
    </row>
    <row r="13" spans="1:27" s="210" customFormat="1" ht="60" customHeight="1">
      <c r="A13" s="205" t="s">
        <v>393</v>
      </c>
      <c r="B13" s="206" t="s">
        <v>386</v>
      </c>
      <c r="C13" s="1440">
        <v>0</v>
      </c>
      <c r="D13" s="1440">
        <v>0</v>
      </c>
      <c r="E13" s="1440">
        <v>0</v>
      </c>
      <c r="F13" s="1440">
        <v>0</v>
      </c>
      <c r="G13" s="1440">
        <v>0</v>
      </c>
      <c r="H13" s="1440">
        <v>0</v>
      </c>
      <c r="I13" s="1440">
        <v>0</v>
      </c>
      <c r="J13" s="1440">
        <v>0</v>
      </c>
      <c r="K13" s="1440">
        <v>0</v>
      </c>
      <c r="L13" s="1440">
        <v>0</v>
      </c>
      <c r="M13" s="1440">
        <v>0</v>
      </c>
      <c r="N13" s="1440">
        <v>0</v>
      </c>
      <c r="O13" s="1440">
        <v>0</v>
      </c>
      <c r="P13" s="1440">
        <v>0</v>
      </c>
      <c r="Q13" s="1440">
        <v>0</v>
      </c>
      <c r="R13" s="1440">
        <v>0</v>
      </c>
      <c r="S13" s="1440">
        <v>0</v>
      </c>
      <c r="T13" s="1440">
        <v>0</v>
      </c>
      <c r="U13" s="1440">
        <v>0</v>
      </c>
      <c r="V13" s="1440">
        <v>0</v>
      </c>
      <c r="W13" s="1440">
        <v>0</v>
      </c>
      <c r="X13" s="1442">
        <v>0</v>
      </c>
      <c r="Y13" s="1425">
        <v>0</v>
      </c>
      <c r="Z13" s="1440">
        <v>0</v>
      </c>
      <c r="AA13" s="1425">
        <v>0</v>
      </c>
    </row>
    <row r="14" spans="1:27" s="210" customFormat="1" ht="60" customHeight="1">
      <c r="A14" s="205" t="s">
        <v>394</v>
      </c>
      <c r="B14" s="206" t="s">
        <v>388</v>
      </c>
      <c r="C14" s="1440">
        <v>0</v>
      </c>
      <c r="D14" s="1440">
        <v>0</v>
      </c>
      <c r="E14" s="1440">
        <v>0</v>
      </c>
      <c r="F14" s="1440">
        <v>0</v>
      </c>
      <c r="G14" s="1440">
        <v>0</v>
      </c>
      <c r="H14" s="1440">
        <v>0</v>
      </c>
      <c r="I14" s="1440">
        <v>0</v>
      </c>
      <c r="J14" s="1440">
        <v>0</v>
      </c>
      <c r="K14" s="1440">
        <v>0</v>
      </c>
      <c r="L14" s="1440">
        <v>0</v>
      </c>
      <c r="M14" s="1440">
        <v>0</v>
      </c>
      <c r="N14" s="1440">
        <v>0</v>
      </c>
      <c r="O14" s="1440">
        <v>0</v>
      </c>
      <c r="P14" s="1440">
        <v>0</v>
      </c>
      <c r="Q14" s="1440">
        <v>0</v>
      </c>
      <c r="R14" s="1440">
        <v>0</v>
      </c>
      <c r="S14" s="1440">
        <v>191.56360999999998</v>
      </c>
      <c r="T14" s="1440">
        <v>0</v>
      </c>
      <c r="U14" s="1440">
        <v>0</v>
      </c>
      <c r="V14" s="1440">
        <v>0</v>
      </c>
      <c r="W14" s="1440">
        <v>0</v>
      </c>
      <c r="X14" s="1442">
        <v>0</v>
      </c>
      <c r="Y14" s="1425">
        <v>191.56360999999998</v>
      </c>
      <c r="Z14" s="1440">
        <v>0</v>
      </c>
      <c r="AA14" s="1425">
        <v>191.56360999999998</v>
      </c>
    </row>
    <row r="15" spans="1:27" s="210" customFormat="1" ht="60" customHeight="1">
      <c r="A15" s="205" t="s">
        <v>395</v>
      </c>
      <c r="B15" s="206" t="s">
        <v>390</v>
      </c>
      <c r="C15" s="1209">
        <v>0</v>
      </c>
      <c r="D15" s="1209">
        <v>0</v>
      </c>
      <c r="E15" s="1209">
        <v>0</v>
      </c>
      <c r="F15" s="1209">
        <v>0</v>
      </c>
      <c r="G15" s="1209">
        <v>0</v>
      </c>
      <c r="H15" s="1209">
        <v>0</v>
      </c>
      <c r="I15" s="1209">
        <v>0</v>
      </c>
      <c r="J15" s="1209">
        <v>0</v>
      </c>
      <c r="K15" s="1209">
        <v>92.328490000000002</v>
      </c>
      <c r="L15" s="1209">
        <v>0</v>
      </c>
      <c r="M15" s="1209">
        <v>41.411250000000003</v>
      </c>
      <c r="N15" s="1209">
        <v>14387.603660000001</v>
      </c>
      <c r="O15" s="1209">
        <v>4458609.1100900006</v>
      </c>
      <c r="P15" s="1209">
        <v>402.4</v>
      </c>
      <c r="Q15" s="1209">
        <v>0</v>
      </c>
      <c r="R15" s="1209">
        <v>12266.357470000001</v>
      </c>
      <c r="S15" s="1209">
        <v>314579.69329000002</v>
      </c>
      <c r="T15" s="1209">
        <v>0</v>
      </c>
      <c r="U15" s="1209">
        <v>994.4</v>
      </c>
      <c r="V15" s="1209">
        <v>740810.3546627519</v>
      </c>
      <c r="W15" s="1209">
        <v>4903.5640000000003</v>
      </c>
      <c r="X15" s="1438">
        <v>0</v>
      </c>
      <c r="Y15" s="1218">
        <v>5547087.222912753</v>
      </c>
      <c r="Z15" s="1209">
        <v>0</v>
      </c>
      <c r="AA15" s="1218">
        <v>5547087.222912753</v>
      </c>
    </row>
    <row r="16" spans="1:27" s="210" customFormat="1" ht="60" customHeight="1">
      <c r="A16" s="213" t="s">
        <v>380</v>
      </c>
      <c r="B16" s="209" t="s">
        <v>396</v>
      </c>
      <c r="C16" s="1440"/>
      <c r="D16" s="1440"/>
      <c r="E16" s="1440"/>
      <c r="F16" s="1440"/>
      <c r="G16" s="1440"/>
      <c r="H16" s="1440"/>
      <c r="I16" s="1440"/>
      <c r="J16" s="1440"/>
      <c r="K16" s="1440">
        <v>0</v>
      </c>
      <c r="L16" s="1440"/>
      <c r="M16" s="1440">
        <v>0</v>
      </c>
      <c r="N16" s="1440">
        <v>0</v>
      </c>
      <c r="O16" s="1440">
        <v>0</v>
      </c>
      <c r="P16" s="1440">
        <v>0</v>
      </c>
      <c r="Q16" s="1440"/>
      <c r="R16" s="1440">
        <v>0</v>
      </c>
      <c r="S16" s="1440">
        <v>0</v>
      </c>
      <c r="T16" s="1440"/>
      <c r="U16" s="1440">
        <v>0</v>
      </c>
      <c r="V16" s="1440">
        <v>0</v>
      </c>
      <c r="W16" s="1440">
        <v>0</v>
      </c>
      <c r="X16" s="1442"/>
      <c r="Y16" s="1425"/>
      <c r="Z16" s="1440"/>
      <c r="AA16" s="1425"/>
    </row>
    <row r="17" spans="1:27" s="210" customFormat="1" ht="60" customHeight="1">
      <c r="A17" s="205" t="s">
        <v>397</v>
      </c>
      <c r="B17" s="206" t="s">
        <v>384</v>
      </c>
      <c r="C17" s="1440">
        <v>0</v>
      </c>
      <c r="D17" s="1440">
        <v>0</v>
      </c>
      <c r="E17" s="1440">
        <v>0</v>
      </c>
      <c r="F17" s="1440">
        <v>0</v>
      </c>
      <c r="G17" s="1440">
        <v>0</v>
      </c>
      <c r="H17" s="1440">
        <v>0</v>
      </c>
      <c r="I17" s="1440">
        <v>0</v>
      </c>
      <c r="J17" s="1440">
        <v>0</v>
      </c>
      <c r="K17" s="1440">
        <v>0</v>
      </c>
      <c r="L17" s="1440">
        <v>0</v>
      </c>
      <c r="M17" s="1440">
        <v>0</v>
      </c>
      <c r="N17" s="1440">
        <v>0</v>
      </c>
      <c r="O17" s="1440">
        <v>0</v>
      </c>
      <c r="P17" s="1440">
        <v>0</v>
      </c>
      <c r="Q17" s="1440">
        <v>0</v>
      </c>
      <c r="R17" s="1440">
        <v>0</v>
      </c>
      <c r="S17" s="1440">
        <v>0</v>
      </c>
      <c r="T17" s="1440">
        <v>0</v>
      </c>
      <c r="U17" s="1440">
        <v>0</v>
      </c>
      <c r="V17" s="1440">
        <v>0</v>
      </c>
      <c r="W17" s="1440">
        <v>0</v>
      </c>
      <c r="X17" s="1442">
        <v>0</v>
      </c>
      <c r="Y17" s="1425">
        <v>0</v>
      </c>
      <c r="Z17" s="1440">
        <v>0</v>
      </c>
      <c r="AA17" s="1425">
        <v>0</v>
      </c>
    </row>
    <row r="18" spans="1:27" s="210" customFormat="1" ht="60" customHeight="1">
      <c r="A18" s="205" t="s">
        <v>398</v>
      </c>
      <c r="B18" s="206" t="s">
        <v>386</v>
      </c>
      <c r="C18" s="1440">
        <v>0</v>
      </c>
      <c r="D18" s="1440">
        <v>0</v>
      </c>
      <c r="E18" s="1440">
        <v>0</v>
      </c>
      <c r="F18" s="1440">
        <v>0</v>
      </c>
      <c r="G18" s="1440">
        <v>0</v>
      </c>
      <c r="H18" s="1440">
        <v>0</v>
      </c>
      <c r="I18" s="1440">
        <v>0</v>
      </c>
      <c r="J18" s="1440">
        <v>0</v>
      </c>
      <c r="K18" s="1440">
        <v>0</v>
      </c>
      <c r="L18" s="1440">
        <v>0</v>
      </c>
      <c r="M18" s="1440">
        <v>0</v>
      </c>
      <c r="N18" s="1440">
        <v>0</v>
      </c>
      <c r="O18" s="1440">
        <v>0</v>
      </c>
      <c r="P18" s="1440">
        <v>0</v>
      </c>
      <c r="Q18" s="1440">
        <v>0</v>
      </c>
      <c r="R18" s="1440">
        <v>0</v>
      </c>
      <c r="S18" s="1440">
        <v>0</v>
      </c>
      <c r="T18" s="1440">
        <v>0</v>
      </c>
      <c r="U18" s="1440">
        <v>0</v>
      </c>
      <c r="V18" s="1440">
        <v>0</v>
      </c>
      <c r="W18" s="1440">
        <v>0</v>
      </c>
      <c r="X18" s="1442">
        <v>0</v>
      </c>
      <c r="Y18" s="1425">
        <v>0</v>
      </c>
      <c r="Z18" s="1440">
        <v>0</v>
      </c>
      <c r="AA18" s="1425">
        <v>0</v>
      </c>
    </row>
    <row r="19" spans="1:27" s="210" customFormat="1" ht="60" customHeight="1">
      <c r="A19" s="205" t="s">
        <v>399</v>
      </c>
      <c r="B19" s="206" t="s">
        <v>388</v>
      </c>
      <c r="C19" s="1440">
        <v>0</v>
      </c>
      <c r="D19" s="1440">
        <v>0</v>
      </c>
      <c r="E19" s="1440">
        <v>0</v>
      </c>
      <c r="F19" s="1440">
        <v>0</v>
      </c>
      <c r="G19" s="1440">
        <v>0</v>
      </c>
      <c r="H19" s="1440">
        <v>0</v>
      </c>
      <c r="I19" s="1440">
        <v>0</v>
      </c>
      <c r="J19" s="1440">
        <v>0</v>
      </c>
      <c r="K19" s="1440">
        <v>0</v>
      </c>
      <c r="L19" s="1440">
        <v>0</v>
      </c>
      <c r="M19" s="1440">
        <v>0</v>
      </c>
      <c r="N19" s="1440">
        <v>0</v>
      </c>
      <c r="O19" s="1440">
        <v>0</v>
      </c>
      <c r="P19" s="1440">
        <v>0</v>
      </c>
      <c r="Q19" s="1440">
        <v>0</v>
      </c>
      <c r="R19" s="1440">
        <v>0</v>
      </c>
      <c r="S19" s="1440">
        <v>0</v>
      </c>
      <c r="T19" s="1440">
        <v>0</v>
      </c>
      <c r="U19" s="1440">
        <v>0</v>
      </c>
      <c r="V19" s="1440">
        <v>0</v>
      </c>
      <c r="W19" s="1440">
        <v>0</v>
      </c>
      <c r="X19" s="1442">
        <v>0</v>
      </c>
      <c r="Y19" s="1425">
        <v>0</v>
      </c>
      <c r="Z19" s="1440">
        <v>0</v>
      </c>
      <c r="AA19" s="1425">
        <v>0</v>
      </c>
    </row>
    <row r="20" spans="1:27" s="210" customFormat="1" ht="60" customHeight="1">
      <c r="A20" s="205" t="s">
        <v>400</v>
      </c>
      <c r="B20" s="206" t="s">
        <v>390</v>
      </c>
      <c r="C20" s="1209">
        <v>0</v>
      </c>
      <c r="D20" s="1209">
        <v>0</v>
      </c>
      <c r="E20" s="1209">
        <v>0</v>
      </c>
      <c r="F20" s="1209">
        <v>0</v>
      </c>
      <c r="G20" s="1209">
        <v>0</v>
      </c>
      <c r="H20" s="1209">
        <v>0</v>
      </c>
      <c r="I20" s="1209">
        <v>0</v>
      </c>
      <c r="J20" s="1209">
        <v>0</v>
      </c>
      <c r="K20" s="1209">
        <v>0</v>
      </c>
      <c r="L20" s="1209">
        <v>0</v>
      </c>
      <c r="M20" s="1209">
        <v>0</v>
      </c>
      <c r="N20" s="1209">
        <v>0</v>
      </c>
      <c r="O20" s="1209">
        <v>0</v>
      </c>
      <c r="P20" s="1209">
        <v>0</v>
      </c>
      <c r="Q20" s="1209">
        <v>0</v>
      </c>
      <c r="R20" s="1209">
        <v>0</v>
      </c>
      <c r="S20" s="1209">
        <v>0</v>
      </c>
      <c r="T20" s="1209">
        <v>0</v>
      </c>
      <c r="U20" s="1209">
        <v>0</v>
      </c>
      <c r="V20" s="1209">
        <v>0</v>
      </c>
      <c r="W20" s="1209">
        <v>0</v>
      </c>
      <c r="X20" s="1438">
        <v>0</v>
      </c>
      <c r="Y20" s="1218">
        <v>0</v>
      </c>
      <c r="Z20" s="1209">
        <v>0</v>
      </c>
      <c r="AA20" s="1218">
        <v>0</v>
      </c>
    </row>
    <row r="21" spans="1:27" s="210" customFormat="1" ht="60" customHeight="1">
      <c r="A21" s="213" t="s">
        <v>401</v>
      </c>
      <c r="B21" s="209" t="s">
        <v>402</v>
      </c>
      <c r="C21" s="1440"/>
      <c r="D21" s="1440"/>
      <c r="E21" s="1440"/>
      <c r="F21" s="1440"/>
      <c r="G21" s="1440"/>
      <c r="H21" s="1440"/>
      <c r="I21" s="1440"/>
      <c r="J21" s="1440"/>
      <c r="K21" s="1440"/>
      <c r="L21" s="1440"/>
      <c r="M21" s="1440"/>
      <c r="N21" s="1440"/>
      <c r="O21" s="1440"/>
      <c r="P21" s="1440"/>
      <c r="Q21" s="1440"/>
      <c r="R21" s="1440"/>
      <c r="S21" s="1440"/>
      <c r="T21" s="1440"/>
      <c r="U21" s="1440"/>
      <c r="V21" s="1440"/>
      <c r="W21" s="1440"/>
      <c r="X21" s="1440"/>
      <c r="Y21" s="1425"/>
      <c r="Z21" s="1440"/>
      <c r="AA21" s="1425"/>
    </row>
    <row r="22" spans="1:27" s="210" customFormat="1" ht="60" customHeight="1">
      <c r="A22" s="205" t="s">
        <v>403</v>
      </c>
      <c r="B22" s="206" t="s">
        <v>384</v>
      </c>
      <c r="C22" s="1440">
        <v>0</v>
      </c>
      <c r="D22" s="1440">
        <v>0</v>
      </c>
      <c r="E22" s="1440">
        <v>0</v>
      </c>
      <c r="F22" s="1440">
        <v>0</v>
      </c>
      <c r="G22" s="1440">
        <v>0</v>
      </c>
      <c r="H22" s="1440">
        <v>0</v>
      </c>
      <c r="I22" s="1440">
        <v>0</v>
      </c>
      <c r="J22" s="1440">
        <v>0</v>
      </c>
      <c r="K22" s="1440">
        <v>92.328490000000002</v>
      </c>
      <c r="L22" s="1440">
        <v>0</v>
      </c>
      <c r="M22" s="1440">
        <v>41.411250000000003</v>
      </c>
      <c r="N22" s="1440">
        <v>21899.67438</v>
      </c>
      <c r="O22" s="1440">
        <v>4978804.243590001</v>
      </c>
      <c r="P22" s="1440">
        <v>402.4</v>
      </c>
      <c r="Q22" s="1440">
        <v>0</v>
      </c>
      <c r="R22" s="1440">
        <v>12704.309650000001</v>
      </c>
      <c r="S22" s="1440">
        <v>314771.25689999998</v>
      </c>
      <c r="T22" s="1440">
        <v>0</v>
      </c>
      <c r="U22" s="1440">
        <v>994.4</v>
      </c>
      <c r="V22" s="1440">
        <v>787081.5854716202</v>
      </c>
      <c r="W22" s="1440">
        <v>4903.5640000000003</v>
      </c>
      <c r="X22" s="1440">
        <v>0</v>
      </c>
      <c r="Y22" s="1425">
        <v>6121695.1737316223</v>
      </c>
      <c r="Z22" s="1440">
        <v>0</v>
      </c>
      <c r="AA22" s="1425">
        <v>6121695.1737316223</v>
      </c>
    </row>
    <row r="23" spans="1:27" s="210" customFormat="1" ht="60" customHeight="1">
      <c r="A23" s="205" t="s">
        <v>404</v>
      </c>
      <c r="B23" s="206" t="s">
        <v>386</v>
      </c>
      <c r="C23" s="1440">
        <v>0</v>
      </c>
      <c r="D23" s="1440">
        <v>0</v>
      </c>
      <c r="E23" s="1440">
        <v>0</v>
      </c>
      <c r="F23" s="1440">
        <v>0</v>
      </c>
      <c r="G23" s="1440">
        <v>0</v>
      </c>
      <c r="H23" s="1440">
        <v>0</v>
      </c>
      <c r="I23" s="1440">
        <v>0</v>
      </c>
      <c r="J23" s="1440">
        <v>0</v>
      </c>
      <c r="K23" s="1440">
        <v>0</v>
      </c>
      <c r="L23" s="1440">
        <v>0</v>
      </c>
      <c r="M23" s="1440">
        <v>0</v>
      </c>
      <c r="N23" s="1440">
        <v>0</v>
      </c>
      <c r="O23" s="1440">
        <v>0</v>
      </c>
      <c r="P23" s="1440">
        <v>0</v>
      </c>
      <c r="Q23" s="1440">
        <v>0</v>
      </c>
      <c r="R23" s="1440">
        <v>0</v>
      </c>
      <c r="S23" s="1440">
        <v>0</v>
      </c>
      <c r="T23" s="1440">
        <v>0</v>
      </c>
      <c r="U23" s="1440">
        <v>0</v>
      </c>
      <c r="V23" s="1440">
        <v>0</v>
      </c>
      <c r="W23" s="1440">
        <v>0</v>
      </c>
      <c r="X23" s="1440">
        <v>0</v>
      </c>
      <c r="Y23" s="1425">
        <v>0</v>
      </c>
      <c r="Z23" s="1440">
        <v>0</v>
      </c>
      <c r="AA23" s="1425">
        <v>0</v>
      </c>
    </row>
    <row r="24" spans="1:27" s="214" customFormat="1" ht="60" customHeight="1">
      <c r="A24" s="205" t="s">
        <v>405</v>
      </c>
      <c r="B24" s="206" t="s">
        <v>388</v>
      </c>
      <c r="C24" s="1440">
        <v>0</v>
      </c>
      <c r="D24" s="1440">
        <v>0</v>
      </c>
      <c r="E24" s="1440">
        <v>0</v>
      </c>
      <c r="F24" s="1440">
        <v>0</v>
      </c>
      <c r="G24" s="1440">
        <v>0</v>
      </c>
      <c r="H24" s="1440">
        <v>0</v>
      </c>
      <c r="I24" s="1440">
        <v>0</v>
      </c>
      <c r="J24" s="1440">
        <v>0</v>
      </c>
      <c r="K24" s="1440">
        <v>0</v>
      </c>
      <c r="L24" s="1440">
        <v>0</v>
      </c>
      <c r="M24" s="1440">
        <v>0</v>
      </c>
      <c r="N24" s="1440">
        <v>0</v>
      </c>
      <c r="O24" s="1440">
        <v>0</v>
      </c>
      <c r="P24" s="1440">
        <v>0</v>
      </c>
      <c r="Q24" s="1440">
        <v>0</v>
      </c>
      <c r="R24" s="1440">
        <v>0</v>
      </c>
      <c r="S24" s="1440">
        <v>191.56360999999998</v>
      </c>
      <c r="T24" s="1440">
        <v>0</v>
      </c>
      <c r="U24" s="1440">
        <v>0</v>
      </c>
      <c r="V24" s="1440">
        <v>0</v>
      </c>
      <c r="W24" s="1440">
        <v>0</v>
      </c>
      <c r="X24" s="1440">
        <v>0</v>
      </c>
      <c r="Y24" s="1425">
        <v>191.56360999999998</v>
      </c>
      <c r="Z24" s="1440">
        <v>0</v>
      </c>
      <c r="AA24" s="1425">
        <v>191.56360999999998</v>
      </c>
    </row>
    <row r="25" spans="1:27" s="214" customFormat="1" ht="60" customHeight="1">
      <c r="A25" s="215" t="s">
        <v>406</v>
      </c>
      <c r="B25" s="216" t="s">
        <v>390</v>
      </c>
      <c r="C25" s="1209">
        <v>0</v>
      </c>
      <c r="D25" s="1209">
        <v>0</v>
      </c>
      <c r="E25" s="1209">
        <v>0</v>
      </c>
      <c r="F25" s="1209">
        <v>0</v>
      </c>
      <c r="G25" s="1209">
        <v>0</v>
      </c>
      <c r="H25" s="1209">
        <v>0</v>
      </c>
      <c r="I25" s="1209">
        <v>0</v>
      </c>
      <c r="J25" s="1209">
        <v>0</v>
      </c>
      <c r="K25" s="1209">
        <v>92.328490000000002</v>
      </c>
      <c r="L25" s="1209">
        <v>0</v>
      </c>
      <c r="M25" s="1209">
        <v>41.411250000000003</v>
      </c>
      <c r="N25" s="1209">
        <v>21899.67438</v>
      </c>
      <c r="O25" s="1209">
        <v>4978804.243590001</v>
      </c>
      <c r="P25" s="1209">
        <v>402.4</v>
      </c>
      <c r="Q25" s="1209">
        <v>0</v>
      </c>
      <c r="R25" s="1209">
        <v>12704.309650000001</v>
      </c>
      <c r="S25" s="1209">
        <v>314579.69328999997</v>
      </c>
      <c r="T25" s="1209">
        <v>0</v>
      </c>
      <c r="U25" s="1209">
        <v>994.4</v>
      </c>
      <c r="V25" s="1209">
        <v>787081.5854716202</v>
      </c>
      <c r="W25" s="1209">
        <v>4903.5640000000003</v>
      </c>
      <c r="X25" s="1209">
        <v>0</v>
      </c>
      <c r="Y25" s="1218">
        <v>6121503.6101216218</v>
      </c>
      <c r="Z25" s="1209">
        <v>0</v>
      </c>
      <c r="AA25" s="1218">
        <v>6121503.6101216218</v>
      </c>
    </row>
    <row r="27" spans="1:27">
      <c r="J27" s="116"/>
    </row>
    <row r="28" spans="1:27">
      <c r="J28" s="116"/>
    </row>
    <row r="29" spans="1:27">
      <c r="J29" s="116"/>
    </row>
    <row r="30" spans="1:27">
      <c r="J30" s="116"/>
    </row>
    <row r="31" spans="1:27">
      <c r="J31" s="116"/>
    </row>
    <row r="32" spans="1:27">
      <c r="J32" s="116"/>
    </row>
    <row r="33" spans="10:10">
      <c r="J33" s="116"/>
    </row>
    <row r="34" spans="10:10">
      <c r="J34" s="116"/>
    </row>
    <row r="35" spans="10:10">
      <c r="J35" s="116"/>
    </row>
    <row r="36" spans="10:10">
      <c r="J36" s="116"/>
    </row>
    <row r="37" spans="10:10">
      <c r="J37" s="116"/>
    </row>
    <row r="38" spans="10:10">
      <c r="J38" s="116"/>
    </row>
    <row r="39" spans="10:10">
      <c r="J39" s="116"/>
    </row>
    <row r="40" spans="10:10">
      <c r="J40" s="116"/>
    </row>
    <row r="41" spans="10:10">
      <c r="J41" s="116"/>
    </row>
    <row r="42" spans="10:10">
      <c r="J42" s="116"/>
    </row>
    <row r="43" spans="10:10">
      <c r="J43" s="116"/>
    </row>
    <row r="44" spans="10:10">
      <c r="J44" s="116"/>
    </row>
    <row r="45" spans="10:10">
      <c r="J45" s="116"/>
    </row>
  </sheetData>
  <mergeCells count="8">
    <mergeCell ref="Z4:Z5"/>
    <mergeCell ref="AA4:AA5"/>
    <mergeCell ref="X3:AA3"/>
    <mergeCell ref="A1:H1"/>
    <mergeCell ref="A2:H2"/>
    <mergeCell ref="A5:B5"/>
    <mergeCell ref="C4:X4"/>
    <mergeCell ref="Y4:Y5"/>
  </mergeCells>
  <printOptions horizontalCentered="1"/>
  <pageMargins left="0" right="0" top="0.59055118110236227" bottom="0" header="0.51181102362204722" footer="0.51181102362204722"/>
  <pageSetup paperSize="9" scale="38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B26"/>
  <sheetViews>
    <sheetView tabSelected="1" workbookViewId="0">
      <selection sqref="A1:XFD1048576"/>
    </sheetView>
  </sheetViews>
  <sheetFormatPr defaultColWidth="7" defaultRowHeight="21.75"/>
  <cols>
    <col min="1" max="13" width="7.42578125" style="1" customWidth="1"/>
    <col min="14" max="256" width="7" style="1"/>
    <col min="257" max="269" width="7.42578125" style="1" customWidth="1"/>
    <col min="270" max="512" width="7" style="1"/>
    <col min="513" max="525" width="7.42578125" style="1" customWidth="1"/>
    <col min="526" max="768" width="7" style="1"/>
    <col min="769" max="781" width="7.42578125" style="1" customWidth="1"/>
    <col min="782" max="1024" width="7" style="1"/>
    <col min="1025" max="1037" width="7.42578125" style="1" customWidth="1"/>
    <col min="1038" max="1280" width="7" style="1"/>
    <col min="1281" max="1293" width="7.42578125" style="1" customWidth="1"/>
    <col min="1294" max="1536" width="7" style="1"/>
    <col min="1537" max="1549" width="7.42578125" style="1" customWidth="1"/>
    <col min="1550" max="1792" width="7" style="1"/>
    <col min="1793" max="1805" width="7.42578125" style="1" customWidth="1"/>
    <col min="1806" max="2048" width="7" style="1"/>
    <col min="2049" max="2061" width="7.42578125" style="1" customWidth="1"/>
    <col min="2062" max="2304" width="7" style="1"/>
    <col min="2305" max="2317" width="7.42578125" style="1" customWidth="1"/>
    <col min="2318" max="2560" width="7" style="1"/>
    <col min="2561" max="2573" width="7.42578125" style="1" customWidth="1"/>
    <col min="2574" max="2816" width="7" style="1"/>
    <col min="2817" max="2829" width="7.42578125" style="1" customWidth="1"/>
    <col min="2830" max="3072" width="7" style="1"/>
    <col min="3073" max="3085" width="7.42578125" style="1" customWidth="1"/>
    <col min="3086" max="3328" width="7" style="1"/>
    <col min="3329" max="3341" width="7.42578125" style="1" customWidth="1"/>
    <col min="3342" max="3584" width="7" style="1"/>
    <col min="3585" max="3597" width="7.42578125" style="1" customWidth="1"/>
    <col min="3598" max="3840" width="7" style="1"/>
    <col min="3841" max="3853" width="7.42578125" style="1" customWidth="1"/>
    <col min="3854" max="4096" width="7" style="1"/>
    <col min="4097" max="4109" width="7.42578125" style="1" customWidth="1"/>
    <col min="4110" max="4352" width="7" style="1"/>
    <col min="4353" max="4365" width="7.42578125" style="1" customWidth="1"/>
    <col min="4366" max="4608" width="7" style="1"/>
    <col min="4609" max="4621" width="7.42578125" style="1" customWidth="1"/>
    <col min="4622" max="4864" width="7" style="1"/>
    <col min="4865" max="4877" width="7.42578125" style="1" customWidth="1"/>
    <col min="4878" max="5120" width="7" style="1"/>
    <col min="5121" max="5133" width="7.42578125" style="1" customWidth="1"/>
    <col min="5134" max="5376" width="7" style="1"/>
    <col min="5377" max="5389" width="7.42578125" style="1" customWidth="1"/>
    <col min="5390" max="5632" width="7" style="1"/>
    <col min="5633" max="5645" width="7.42578125" style="1" customWidth="1"/>
    <col min="5646" max="5888" width="7" style="1"/>
    <col min="5889" max="5901" width="7.42578125" style="1" customWidth="1"/>
    <col min="5902" max="6144" width="7" style="1"/>
    <col min="6145" max="6157" width="7.42578125" style="1" customWidth="1"/>
    <col min="6158" max="6400" width="7" style="1"/>
    <col min="6401" max="6413" width="7.42578125" style="1" customWidth="1"/>
    <col min="6414" max="6656" width="7" style="1"/>
    <col min="6657" max="6669" width="7.42578125" style="1" customWidth="1"/>
    <col min="6670" max="6912" width="7" style="1"/>
    <col min="6913" max="6925" width="7.42578125" style="1" customWidth="1"/>
    <col min="6926" max="7168" width="7" style="1"/>
    <col min="7169" max="7181" width="7.42578125" style="1" customWidth="1"/>
    <col min="7182" max="7424" width="7" style="1"/>
    <col min="7425" max="7437" width="7.42578125" style="1" customWidth="1"/>
    <col min="7438" max="7680" width="7" style="1"/>
    <col min="7681" max="7693" width="7.42578125" style="1" customWidth="1"/>
    <col min="7694" max="7936" width="7" style="1"/>
    <col min="7937" max="7949" width="7.42578125" style="1" customWidth="1"/>
    <col min="7950" max="8192" width="7" style="1"/>
    <col min="8193" max="8205" width="7.42578125" style="1" customWidth="1"/>
    <col min="8206" max="8448" width="7" style="1"/>
    <col min="8449" max="8461" width="7.42578125" style="1" customWidth="1"/>
    <col min="8462" max="8704" width="7" style="1"/>
    <col min="8705" max="8717" width="7.42578125" style="1" customWidth="1"/>
    <col min="8718" max="8960" width="7" style="1"/>
    <col min="8961" max="8973" width="7.42578125" style="1" customWidth="1"/>
    <col min="8974" max="9216" width="7" style="1"/>
    <col min="9217" max="9229" width="7.42578125" style="1" customWidth="1"/>
    <col min="9230" max="9472" width="7" style="1"/>
    <col min="9473" max="9485" width="7.42578125" style="1" customWidth="1"/>
    <col min="9486" max="9728" width="7" style="1"/>
    <col min="9729" max="9741" width="7.42578125" style="1" customWidth="1"/>
    <col min="9742" max="9984" width="7" style="1"/>
    <col min="9985" max="9997" width="7.42578125" style="1" customWidth="1"/>
    <col min="9998" max="10240" width="7" style="1"/>
    <col min="10241" max="10253" width="7.42578125" style="1" customWidth="1"/>
    <col min="10254" max="10496" width="7" style="1"/>
    <col min="10497" max="10509" width="7.42578125" style="1" customWidth="1"/>
    <col min="10510" max="10752" width="7" style="1"/>
    <col min="10753" max="10765" width="7.42578125" style="1" customWidth="1"/>
    <col min="10766" max="11008" width="7" style="1"/>
    <col min="11009" max="11021" width="7.42578125" style="1" customWidth="1"/>
    <col min="11022" max="11264" width="7" style="1"/>
    <col min="11265" max="11277" width="7.42578125" style="1" customWidth="1"/>
    <col min="11278" max="11520" width="7" style="1"/>
    <col min="11521" max="11533" width="7.42578125" style="1" customWidth="1"/>
    <col min="11534" max="11776" width="7" style="1"/>
    <col min="11777" max="11789" width="7.42578125" style="1" customWidth="1"/>
    <col min="11790" max="12032" width="7" style="1"/>
    <col min="12033" max="12045" width="7.42578125" style="1" customWidth="1"/>
    <col min="12046" max="12288" width="7" style="1"/>
    <col min="12289" max="12301" width="7.42578125" style="1" customWidth="1"/>
    <col min="12302" max="12544" width="7" style="1"/>
    <col min="12545" max="12557" width="7.42578125" style="1" customWidth="1"/>
    <col min="12558" max="12800" width="7" style="1"/>
    <col min="12801" max="12813" width="7.42578125" style="1" customWidth="1"/>
    <col min="12814" max="13056" width="7" style="1"/>
    <col min="13057" max="13069" width="7.42578125" style="1" customWidth="1"/>
    <col min="13070" max="13312" width="7" style="1"/>
    <col min="13313" max="13325" width="7.42578125" style="1" customWidth="1"/>
    <col min="13326" max="13568" width="7" style="1"/>
    <col min="13569" max="13581" width="7.42578125" style="1" customWidth="1"/>
    <col min="13582" max="13824" width="7" style="1"/>
    <col min="13825" max="13837" width="7.42578125" style="1" customWidth="1"/>
    <col min="13838" max="14080" width="7" style="1"/>
    <col min="14081" max="14093" width="7.42578125" style="1" customWidth="1"/>
    <col min="14094" max="14336" width="7" style="1"/>
    <col min="14337" max="14349" width="7.42578125" style="1" customWidth="1"/>
    <col min="14350" max="14592" width="7" style="1"/>
    <col min="14593" max="14605" width="7.42578125" style="1" customWidth="1"/>
    <col min="14606" max="14848" width="7" style="1"/>
    <col min="14849" max="14861" width="7.42578125" style="1" customWidth="1"/>
    <col min="14862" max="15104" width="7" style="1"/>
    <col min="15105" max="15117" width="7.42578125" style="1" customWidth="1"/>
    <col min="15118" max="15360" width="7" style="1"/>
    <col min="15361" max="15373" width="7.42578125" style="1" customWidth="1"/>
    <col min="15374" max="15616" width="7" style="1"/>
    <col min="15617" max="15629" width="7.42578125" style="1" customWidth="1"/>
    <col min="15630" max="15872" width="7" style="1"/>
    <col min="15873" max="15885" width="7.42578125" style="1" customWidth="1"/>
    <col min="15886" max="16128" width="7" style="1"/>
    <col min="16129" max="16141" width="7.42578125" style="1" customWidth="1"/>
    <col min="16142" max="16384" width="7" style="1"/>
  </cols>
  <sheetData>
    <row r="1" spans="1:28" ht="27" customHeight="1">
      <c r="A1" s="1" t="s">
        <v>194</v>
      </c>
      <c r="M1" s="2"/>
    </row>
    <row r="2" spans="1:28" ht="30" customHeight="1">
      <c r="M2" s="2"/>
    </row>
    <row r="3" spans="1:28" ht="30" customHeight="1">
      <c r="M3" s="2"/>
    </row>
    <row r="4" spans="1:28" ht="85.5">
      <c r="A4" s="1446"/>
      <c r="B4" s="1446"/>
      <c r="C4" s="1446"/>
      <c r="D4" s="1446"/>
      <c r="E4" s="1446"/>
      <c r="F4" s="1446"/>
      <c r="G4" s="1446"/>
      <c r="H4" s="1446"/>
      <c r="I4" s="1446"/>
      <c r="J4" s="1446"/>
      <c r="K4" s="1446"/>
      <c r="L4" s="1446"/>
      <c r="M4" s="2"/>
      <c r="AB4" s="3"/>
    </row>
    <row r="5" spans="1:28" ht="51" customHeight="1">
      <c r="A5" s="1447"/>
      <c r="B5" s="1447"/>
      <c r="C5" s="1447"/>
      <c r="D5" s="1447"/>
      <c r="E5" s="1447"/>
      <c r="F5" s="1447"/>
      <c r="G5" s="1447"/>
      <c r="H5" s="1447"/>
      <c r="I5" s="1447"/>
      <c r="J5" s="1447"/>
      <c r="K5" s="1447"/>
      <c r="L5" s="1447"/>
      <c r="M5" s="2"/>
    </row>
    <row r="6" spans="1:28" ht="30" customHeight="1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2"/>
    </row>
    <row r="7" spans="1:28" ht="30" customHeight="1">
      <c r="B7" s="5"/>
      <c r="C7" s="5"/>
      <c r="D7" s="5"/>
      <c r="E7" s="5"/>
      <c r="F7" s="5"/>
      <c r="G7" s="5"/>
      <c r="H7" s="5"/>
      <c r="I7" s="5"/>
      <c r="J7" s="5"/>
      <c r="K7" s="5"/>
      <c r="M7" s="2"/>
    </row>
    <row r="8" spans="1:28" ht="27" customHeight="1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6"/>
    </row>
    <row r="9" spans="1:28" ht="27" customHeight="1">
      <c r="A9" s="6"/>
      <c r="B9" s="5"/>
      <c r="C9" s="5"/>
      <c r="D9" s="5"/>
      <c r="E9" s="5"/>
      <c r="F9" s="5"/>
      <c r="G9" s="5"/>
      <c r="H9" s="5"/>
      <c r="I9" s="5"/>
      <c r="J9" s="5"/>
      <c r="K9" s="5"/>
      <c r="L9" s="6"/>
    </row>
    <row r="10" spans="1:28" ht="27" customHeight="1">
      <c r="A10" s="6"/>
      <c r="B10" s="5"/>
      <c r="C10" s="5"/>
      <c r="D10" s="5"/>
      <c r="E10" s="5"/>
      <c r="F10" s="5"/>
      <c r="G10" s="5"/>
      <c r="H10" s="7"/>
      <c r="I10" s="5"/>
      <c r="J10" s="5"/>
      <c r="K10" s="5"/>
      <c r="L10" s="6"/>
    </row>
    <row r="11" spans="1:28" ht="27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28" ht="27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M12" s="2"/>
    </row>
    <row r="13" spans="1:28" ht="27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M13" s="2"/>
    </row>
    <row r="14" spans="1:28" ht="27" customHeight="1">
      <c r="M14" s="2"/>
    </row>
    <row r="15" spans="1:28" ht="27" customHeight="1">
      <c r="M15" s="2"/>
    </row>
    <row r="16" spans="1:28" ht="27" customHeight="1">
      <c r="M16" s="2"/>
    </row>
    <row r="17" spans="1:13" ht="27" customHeight="1">
      <c r="M17" s="2"/>
    </row>
    <row r="18" spans="1:13" ht="27" customHeight="1">
      <c r="M18" s="2"/>
    </row>
    <row r="19" spans="1:13" ht="27" customHeight="1">
      <c r="M19" s="2"/>
    </row>
    <row r="20" spans="1:13" ht="27" customHeight="1">
      <c r="M20" s="2"/>
    </row>
    <row r="21" spans="1:13" ht="27" customHeight="1">
      <c r="M21" s="2"/>
    </row>
    <row r="22" spans="1:13" ht="36" customHeight="1">
      <c r="A22" s="8" t="s">
        <v>195</v>
      </c>
      <c r="B22" s="9"/>
      <c r="C22" s="6"/>
      <c r="D22" s="6"/>
      <c r="E22" s="6"/>
      <c r="F22" s="6"/>
      <c r="G22" s="6"/>
      <c r="H22" s="6"/>
      <c r="I22" s="6"/>
      <c r="J22" s="6"/>
      <c r="K22" s="6"/>
      <c r="L22" s="6"/>
      <c r="M22" s="2"/>
    </row>
    <row r="23" spans="1:13" ht="27" customHeight="1">
      <c r="A23" s="10" t="s">
        <v>196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2"/>
    </row>
    <row r="24" spans="1:13" ht="27" customHeight="1">
      <c r="A24" s="11" t="s">
        <v>197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2"/>
    </row>
    <row r="25" spans="1:13" ht="27" customHeight="1">
      <c r="A25" s="12" t="s">
        <v>946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2"/>
    </row>
    <row r="26" spans="1:13" ht="27" customHeight="1">
      <c r="A26" s="1011" t="s">
        <v>947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2"/>
    </row>
  </sheetData>
  <mergeCells count="2">
    <mergeCell ref="A4:L4"/>
    <mergeCell ref="A5:L5"/>
  </mergeCells>
  <printOptions horizontalCentered="1"/>
  <pageMargins left="0.59055118110236227" right="0" top="0.78740157480314965" bottom="0" header="0.82677165354330717" footer="0.51181102362204722"/>
  <pageSetup paperSize="9" scale="95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A45"/>
  <sheetViews>
    <sheetView zoomScale="60" zoomScaleNormal="60" workbookViewId="0">
      <selection sqref="A1:XFD1048576"/>
    </sheetView>
  </sheetViews>
  <sheetFormatPr defaultColWidth="9" defaultRowHeight="24"/>
  <cols>
    <col min="1" max="1" width="42.42578125" style="13" customWidth="1"/>
    <col min="2" max="2" width="32.85546875" style="13" hidden="1" customWidth="1"/>
    <col min="3" max="4" width="16.42578125" style="204" bestFit="1" customWidth="1"/>
    <col min="5" max="5" width="12.7109375" style="204" bestFit="1" customWidth="1"/>
    <col min="6" max="7" width="16.42578125" style="204" bestFit="1" customWidth="1"/>
    <col min="8" max="8" width="13.140625" style="204" bestFit="1" customWidth="1"/>
    <col min="9" max="9" width="16.42578125" style="204" bestFit="1" customWidth="1"/>
    <col min="10" max="10" width="16.42578125" style="1233" bestFit="1" customWidth="1"/>
    <col min="11" max="12" width="16.42578125" style="204" bestFit="1" customWidth="1"/>
    <col min="13" max="13" width="11.5703125" style="204" bestFit="1" customWidth="1"/>
    <col min="14" max="14" width="16.42578125" style="204" bestFit="1" customWidth="1"/>
    <col min="15" max="15" width="17.42578125" style="204" customWidth="1"/>
    <col min="16" max="16" width="13.140625" style="204" bestFit="1" customWidth="1"/>
    <col min="17" max="17" width="16.42578125" style="204" bestFit="1" customWidth="1"/>
    <col min="18" max="18" width="14.5703125" style="204" bestFit="1" customWidth="1"/>
    <col min="19" max="19" width="16.42578125" style="204" bestFit="1" customWidth="1"/>
    <col min="20" max="20" width="14.140625" style="204" customWidth="1"/>
    <col min="21" max="22" width="16.42578125" style="204" bestFit="1" customWidth="1"/>
    <col min="23" max="23" width="14.5703125" style="204" bestFit="1" customWidth="1"/>
    <col min="24" max="24" width="13.140625" style="204" bestFit="1" customWidth="1"/>
    <col min="25" max="25" width="17.85546875" style="204" bestFit="1" customWidth="1"/>
    <col min="26" max="26" width="14.5703125" style="204" bestFit="1" customWidth="1"/>
    <col min="27" max="27" width="17.85546875" style="204" bestFit="1" customWidth="1"/>
    <col min="28" max="16384" width="9" style="13"/>
  </cols>
  <sheetData>
    <row r="1" spans="1:27" s="22" customFormat="1" ht="33">
      <c r="A1" s="1570" t="s">
        <v>843</v>
      </c>
      <c r="B1" s="1570"/>
      <c r="C1" s="1570"/>
      <c r="D1" s="1570"/>
      <c r="E1" s="1570"/>
      <c r="F1" s="1570"/>
      <c r="G1" s="1570"/>
      <c r="H1" s="201"/>
      <c r="I1" s="201"/>
      <c r="J1" s="1225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</row>
    <row r="2" spans="1:27" s="22" customFormat="1" ht="33">
      <c r="A2" s="1570" t="s">
        <v>911</v>
      </c>
      <c r="B2" s="1570"/>
      <c r="C2" s="1570"/>
      <c r="D2" s="1570"/>
      <c r="E2" s="1570"/>
      <c r="F2" s="1570"/>
      <c r="G2" s="1570"/>
      <c r="H2" s="201"/>
      <c r="I2" s="201"/>
      <c r="J2" s="1225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</row>
    <row r="3" spans="1:27">
      <c r="A3" s="63"/>
      <c r="B3" s="63"/>
      <c r="C3" s="116">
        <v>1000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566" t="s">
        <v>536</v>
      </c>
      <c r="Z3" s="1566"/>
      <c r="AA3" s="1566"/>
    </row>
    <row r="4" spans="1:27">
      <c r="A4" s="1586" t="s">
        <v>0</v>
      </c>
      <c r="B4" s="1587"/>
      <c r="C4" s="1581" t="s">
        <v>377</v>
      </c>
      <c r="D4" s="1581"/>
      <c r="E4" s="1581"/>
      <c r="F4" s="1581"/>
      <c r="G4" s="1581"/>
      <c r="H4" s="1581"/>
      <c r="I4" s="1581"/>
      <c r="J4" s="1581"/>
      <c r="K4" s="1581"/>
      <c r="L4" s="1581"/>
      <c r="M4" s="1581"/>
      <c r="N4" s="1581"/>
      <c r="O4" s="1581"/>
      <c r="P4" s="1581"/>
      <c r="Q4" s="1581"/>
      <c r="R4" s="1581"/>
      <c r="S4" s="1581"/>
      <c r="T4" s="1581"/>
      <c r="U4" s="1581"/>
      <c r="V4" s="1581"/>
      <c r="W4" s="1581"/>
      <c r="X4" s="1581"/>
      <c r="Y4" s="1554" t="s">
        <v>270</v>
      </c>
      <c r="Z4" s="1583" t="s">
        <v>381</v>
      </c>
      <c r="AA4" s="1554" t="s">
        <v>407</v>
      </c>
    </row>
    <row r="5" spans="1:27">
      <c r="A5" s="1588"/>
      <c r="B5" s="1589"/>
      <c r="C5" s="1210" t="s">
        <v>799</v>
      </c>
      <c r="D5" s="1210" t="s">
        <v>169</v>
      </c>
      <c r="E5" s="1210" t="s">
        <v>284</v>
      </c>
      <c r="F5" s="1210" t="s">
        <v>171</v>
      </c>
      <c r="G5" s="1210" t="s">
        <v>172</v>
      </c>
      <c r="H5" s="1210" t="s">
        <v>173</v>
      </c>
      <c r="I5" s="1210" t="s">
        <v>174</v>
      </c>
      <c r="J5" s="1210" t="s">
        <v>175</v>
      </c>
      <c r="K5" s="1210" t="s">
        <v>176</v>
      </c>
      <c r="L5" s="1210" t="s">
        <v>177</v>
      </c>
      <c r="M5" s="1210" t="s">
        <v>178</v>
      </c>
      <c r="N5" s="1210" t="s">
        <v>179</v>
      </c>
      <c r="O5" s="1210" t="s">
        <v>180</v>
      </c>
      <c r="P5" s="1210" t="s">
        <v>181</v>
      </c>
      <c r="Q5" s="1210" t="s">
        <v>182</v>
      </c>
      <c r="R5" s="1210" t="s">
        <v>183</v>
      </c>
      <c r="S5" s="1210" t="s">
        <v>184</v>
      </c>
      <c r="T5" s="1210" t="s">
        <v>796</v>
      </c>
      <c r="U5" s="1210" t="s">
        <v>344</v>
      </c>
      <c r="V5" s="1210" t="s">
        <v>185</v>
      </c>
      <c r="W5" s="1210" t="s">
        <v>186</v>
      </c>
      <c r="X5" s="1210" t="s">
        <v>187</v>
      </c>
      <c r="Y5" s="1582"/>
      <c r="Z5" s="1584"/>
      <c r="AA5" s="1585"/>
    </row>
    <row r="6" spans="1:27" s="786" customFormat="1" ht="66" customHeight="1">
      <c r="A6" s="784" t="s">
        <v>378</v>
      </c>
      <c r="B6" s="785" t="s">
        <v>382</v>
      </c>
      <c r="C6" s="1226"/>
      <c r="D6" s="1226"/>
      <c r="E6" s="1226"/>
      <c r="F6" s="1226"/>
      <c r="G6" s="1226"/>
      <c r="H6" s="1226"/>
      <c r="I6" s="1226"/>
      <c r="J6" s="1226"/>
      <c r="K6" s="1226"/>
      <c r="L6" s="1226"/>
      <c r="M6" s="1226"/>
      <c r="N6" s="1226"/>
      <c r="O6" s="1226"/>
      <c r="P6" s="1226"/>
      <c r="Q6" s="1226"/>
      <c r="R6" s="1226"/>
      <c r="S6" s="1226"/>
      <c r="T6" s="1226"/>
      <c r="U6" s="1226"/>
      <c r="V6" s="1226"/>
      <c r="W6" s="1226"/>
      <c r="X6" s="1226"/>
      <c r="Y6" s="1227"/>
      <c r="Z6" s="1226"/>
      <c r="AA6" s="1227"/>
    </row>
    <row r="7" spans="1:27" s="786" customFormat="1" ht="66" customHeight="1">
      <c r="A7" s="787" t="s">
        <v>383</v>
      </c>
      <c r="B7" s="788" t="s">
        <v>384</v>
      </c>
      <c r="C7" s="1228">
        <v>814025.17332000006</v>
      </c>
      <c r="D7" s="1228">
        <v>104664.73701000001</v>
      </c>
      <c r="E7" s="1228">
        <v>5652.08511</v>
      </c>
      <c r="F7" s="1228">
        <v>73285.544769999993</v>
      </c>
      <c r="G7" s="1228">
        <v>102625.29965999999</v>
      </c>
      <c r="H7" s="1228">
        <v>2079.6790000000001</v>
      </c>
      <c r="I7" s="1228">
        <v>28440.9486</v>
      </c>
      <c r="J7" s="1228">
        <v>219476.45275999999</v>
      </c>
      <c r="K7" s="1228">
        <v>53014.789479999999</v>
      </c>
      <c r="L7" s="1228">
        <v>1658076.4192030001</v>
      </c>
      <c r="M7" s="1228">
        <v>0</v>
      </c>
      <c r="N7" s="1228">
        <v>86274.012789999993</v>
      </c>
      <c r="O7" s="1228">
        <v>370656.15882000001</v>
      </c>
      <c r="P7" s="1228">
        <v>59803.241679999999</v>
      </c>
      <c r="Q7" s="1228">
        <v>2518.2987799999996</v>
      </c>
      <c r="R7" s="1228">
        <v>175935.89699000001</v>
      </c>
      <c r="S7" s="1228">
        <v>0</v>
      </c>
      <c r="T7" s="1228">
        <v>655309.61480999994</v>
      </c>
      <c r="U7" s="1228">
        <v>56523.928270000004</v>
      </c>
      <c r="V7" s="1228">
        <v>282340.94810719194</v>
      </c>
      <c r="W7" s="1228">
        <v>19754.254140000001</v>
      </c>
      <c r="X7" s="1228">
        <v>2788.9806199999998</v>
      </c>
      <c r="Y7" s="1229">
        <v>4773246.4639201919</v>
      </c>
      <c r="Z7" s="1228">
        <v>0</v>
      </c>
      <c r="AA7" s="1229">
        <v>4773246.4639201919</v>
      </c>
    </row>
    <row r="8" spans="1:27" s="789" customFormat="1" ht="66" customHeight="1">
      <c r="A8" s="787" t="s">
        <v>385</v>
      </c>
      <c r="B8" s="788" t="s">
        <v>386</v>
      </c>
      <c r="C8" s="1228">
        <v>0</v>
      </c>
      <c r="D8" s="1228">
        <v>0</v>
      </c>
      <c r="E8" s="1228">
        <v>0</v>
      </c>
      <c r="F8" s="1228">
        <v>0</v>
      </c>
      <c r="G8" s="1228">
        <v>0</v>
      </c>
      <c r="H8" s="1228">
        <v>0</v>
      </c>
      <c r="I8" s="1228">
        <v>0</v>
      </c>
      <c r="J8" s="1228">
        <v>0</v>
      </c>
      <c r="K8" s="1228">
        <v>0</v>
      </c>
      <c r="L8" s="1228">
        <v>0</v>
      </c>
      <c r="M8" s="1228">
        <v>0</v>
      </c>
      <c r="N8" s="1228">
        <v>0</v>
      </c>
      <c r="O8" s="1228">
        <v>0</v>
      </c>
      <c r="P8" s="1228">
        <v>0</v>
      </c>
      <c r="Q8" s="1228">
        <v>0</v>
      </c>
      <c r="R8" s="1228">
        <v>0</v>
      </c>
      <c r="S8" s="1228">
        <v>0</v>
      </c>
      <c r="T8" s="1228">
        <v>0</v>
      </c>
      <c r="U8" s="1228">
        <v>0</v>
      </c>
      <c r="V8" s="1228">
        <v>0</v>
      </c>
      <c r="W8" s="1228">
        <v>0</v>
      </c>
      <c r="X8" s="1228">
        <v>0</v>
      </c>
      <c r="Y8" s="1229">
        <v>0</v>
      </c>
      <c r="Z8" s="1228">
        <v>365092.53727999999</v>
      </c>
      <c r="AA8" s="1229">
        <v>365092.53727999999</v>
      </c>
    </row>
    <row r="9" spans="1:27" s="789" customFormat="1" ht="66" customHeight="1">
      <c r="A9" s="787" t="s">
        <v>387</v>
      </c>
      <c r="B9" s="788" t="s">
        <v>388</v>
      </c>
      <c r="C9" s="1228">
        <v>3694.4680099999996</v>
      </c>
      <c r="D9" s="1228">
        <v>25253.033789999998</v>
      </c>
      <c r="E9" s="1228">
        <v>3311.2176199999999</v>
      </c>
      <c r="F9" s="1228">
        <v>4058.1977099999999</v>
      </c>
      <c r="G9" s="1228">
        <v>27627.016070000001</v>
      </c>
      <c r="H9" s="1228">
        <v>0</v>
      </c>
      <c r="I9" s="1228">
        <v>25006.894800000002</v>
      </c>
      <c r="J9" s="1228">
        <v>2845.9719799999998</v>
      </c>
      <c r="K9" s="1228">
        <v>34035.712869999996</v>
      </c>
      <c r="L9" s="1228">
        <v>0</v>
      </c>
      <c r="M9" s="1228">
        <v>0</v>
      </c>
      <c r="N9" s="1228">
        <v>13927.190563844111</v>
      </c>
      <c r="O9" s="1228">
        <v>25741.3668</v>
      </c>
      <c r="P9" s="1228">
        <v>603.78003000000001</v>
      </c>
      <c r="Q9" s="1228">
        <v>80.516929999999419</v>
      </c>
      <c r="R9" s="1228">
        <v>0</v>
      </c>
      <c r="S9" s="1228">
        <v>26554.672070000001</v>
      </c>
      <c r="T9" s="1228">
        <v>8543.6880000000001</v>
      </c>
      <c r="U9" s="1228">
        <v>2583.5910100000001</v>
      </c>
      <c r="V9" s="1228">
        <v>21547.879829999998</v>
      </c>
      <c r="W9" s="1228">
        <v>26734.153140000002</v>
      </c>
      <c r="X9" s="1228">
        <v>2728.7403899999999</v>
      </c>
      <c r="Y9" s="1229">
        <v>254878.0916138441</v>
      </c>
      <c r="Z9" s="1228">
        <v>354.86803000000003</v>
      </c>
      <c r="AA9" s="1229">
        <v>255232.95964384411</v>
      </c>
    </row>
    <row r="10" spans="1:27" s="789" customFormat="1" ht="66" customHeight="1">
      <c r="A10" s="787" t="s">
        <v>389</v>
      </c>
      <c r="B10" s="788" t="s">
        <v>390</v>
      </c>
      <c r="C10" s="1230">
        <v>810330.70530999999</v>
      </c>
      <c r="D10" s="1230">
        <v>79411.703219999996</v>
      </c>
      <c r="E10" s="1230">
        <v>2340.8674900000001</v>
      </c>
      <c r="F10" s="1230">
        <v>69227.34706</v>
      </c>
      <c r="G10" s="1230">
        <v>74998.283590000006</v>
      </c>
      <c r="H10" s="1230">
        <v>2079.6790000000001</v>
      </c>
      <c r="I10" s="1230">
        <v>3434.0538000000006</v>
      </c>
      <c r="J10" s="1230">
        <v>216630.48078000001</v>
      </c>
      <c r="K10" s="1230">
        <v>18979.07661</v>
      </c>
      <c r="L10" s="1230">
        <v>1658076.4192030001</v>
      </c>
      <c r="M10" s="1230">
        <v>0</v>
      </c>
      <c r="N10" s="1230">
        <v>72346.822226155884</v>
      </c>
      <c r="O10" s="1230">
        <v>344914.79201999999</v>
      </c>
      <c r="P10" s="1230">
        <v>59199.461649999997</v>
      </c>
      <c r="Q10" s="1230">
        <v>2437.7818500000008</v>
      </c>
      <c r="R10" s="1230">
        <v>175935.89699000001</v>
      </c>
      <c r="S10" s="1230">
        <v>-26554.672070000001</v>
      </c>
      <c r="T10" s="1230">
        <v>646765.92680999998</v>
      </c>
      <c r="U10" s="1230">
        <v>53940.337260000008</v>
      </c>
      <c r="V10" s="1230">
        <v>260793.06827719192</v>
      </c>
      <c r="W10" s="1230">
        <v>-6979.8990000000003</v>
      </c>
      <c r="X10" s="1230">
        <v>60.240229999999514</v>
      </c>
      <c r="Y10" s="1231">
        <v>4518368.3723063488</v>
      </c>
      <c r="Z10" s="1230">
        <v>364737.66924999998</v>
      </c>
      <c r="AA10" s="1231">
        <v>4883106.041556349</v>
      </c>
    </row>
    <row r="11" spans="1:27" s="789" customFormat="1" ht="66" customHeight="1">
      <c r="A11" s="790" t="s">
        <v>379</v>
      </c>
      <c r="B11" s="785" t="s">
        <v>391</v>
      </c>
      <c r="C11" s="1228"/>
      <c r="D11" s="1228"/>
      <c r="E11" s="1228"/>
      <c r="F11" s="1228"/>
      <c r="G11" s="1228"/>
      <c r="H11" s="1228"/>
      <c r="I11" s="1228"/>
      <c r="J11" s="1228"/>
      <c r="K11" s="1228"/>
      <c r="L11" s="1228"/>
      <c r="M11" s="1228"/>
      <c r="N11" s="1228"/>
      <c r="O11" s="1228"/>
      <c r="P11" s="1228"/>
      <c r="Q11" s="1228">
        <v>0</v>
      </c>
      <c r="R11" s="1228"/>
      <c r="S11" s="1228"/>
      <c r="T11" s="1228"/>
      <c r="U11" s="1228"/>
      <c r="V11" s="1228"/>
      <c r="W11" s="1228"/>
      <c r="X11" s="1228"/>
      <c r="Y11" s="1232"/>
      <c r="Z11" s="1228">
        <v>0</v>
      </c>
      <c r="AA11" s="1232"/>
    </row>
    <row r="12" spans="1:27" s="789" customFormat="1" ht="66" customHeight="1">
      <c r="A12" s="787" t="s">
        <v>392</v>
      </c>
      <c r="B12" s="788" t="s">
        <v>384</v>
      </c>
      <c r="C12" s="1228">
        <v>1053422.3054899999</v>
      </c>
      <c r="D12" s="1228">
        <v>707174.16362000001</v>
      </c>
      <c r="E12" s="1228">
        <v>8853.3686699999998</v>
      </c>
      <c r="F12" s="1228">
        <v>409250.27137000003</v>
      </c>
      <c r="G12" s="1228">
        <v>196382.61991000001</v>
      </c>
      <c r="H12" s="1228">
        <v>12616.36234</v>
      </c>
      <c r="I12" s="1228">
        <v>66378.070099999997</v>
      </c>
      <c r="J12" s="1228">
        <v>790754.5442</v>
      </c>
      <c r="K12" s="1228">
        <v>180891.96399000002</v>
      </c>
      <c r="L12" s="1228">
        <v>566827.74627</v>
      </c>
      <c r="M12" s="1228">
        <v>0</v>
      </c>
      <c r="N12" s="1228">
        <v>521666.04908999999</v>
      </c>
      <c r="O12" s="1228">
        <v>426314.93744999997</v>
      </c>
      <c r="P12" s="1228">
        <v>7305.8766500000002</v>
      </c>
      <c r="Q12" s="1228">
        <v>34488.243009999998</v>
      </c>
      <c r="R12" s="1228">
        <v>59378.214180000003</v>
      </c>
      <c r="S12" s="1228">
        <v>21061.14431</v>
      </c>
      <c r="T12" s="1228">
        <v>41410.049859999999</v>
      </c>
      <c r="U12" s="1228">
        <v>181237.88174000001</v>
      </c>
      <c r="V12" s="1228">
        <v>836479.99589999986</v>
      </c>
      <c r="W12" s="1228">
        <v>80719.956749999998</v>
      </c>
      <c r="X12" s="1228">
        <v>35273.02304</v>
      </c>
      <c r="Y12" s="1229">
        <v>6237886.7879400002</v>
      </c>
      <c r="Z12" s="1228">
        <v>0</v>
      </c>
      <c r="AA12" s="1229">
        <v>6237886.7879400002</v>
      </c>
    </row>
    <row r="13" spans="1:27" s="789" customFormat="1" ht="66" customHeight="1">
      <c r="A13" s="787" t="s">
        <v>393</v>
      </c>
      <c r="B13" s="788" t="s">
        <v>386</v>
      </c>
      <c r="C13" s="1228">
        <v>0</v>
      </c>
      <c r="D13" s="1228">
        <v>0</v>
      </c>
      <c r="E13" s="1228">
        <v>0</v>
      </c>
      <c r="F13" s="1228">
        <v>0</v>
      </c>
      <c r="G13" s="1228">
        <v>0</v>
      </c>
      <c r="H13" s="1228">
        <v>0</v>
      </c>
      <c r="I13" s="1228">
        <v>0</v>
      </c>
      <c r="J13" s="1228">
        <v>0</v>
      </c>
      <c r="K13" s="1228">
        <v>0</v>
      </c>
      <c r="L13" s="1228">
        <v>0</v>
      </c>
      <c r="M13" s="1228">
        <v>0</v>
      </c>
      <c r="N13" s="1228">
        <v>0</v>
      </c>
      <c r="O13" s="1228">
        <v>0</v>
      </c>
      <c r="P13" s="1228">
        <v>0</v>
      </c>
      <c r="Q13" s="1228">
        <v>0</v>
      </c>
      <c r="R13" s="1228">
        <v>0</v>
      </c>
      <c r="S13" s="1228">
        <v>0</v>
      </c>
      <c r="T13" s="1228">
        <v>0</v>
      </c>
      <c r="U13" s="1228">
        <v>0</v>
      </c>
      <c r="V13" s="1228">
        <v>0</v>
      </c>
      <c r="W13" s="1228">
        <v>0</v>
      </c>
      <c r="X13" s="1228">
        <v>0</v>
      </c>
      <c r="Y13" s="1229">
        <v>0</v>
      </c>
      <c r="Z13" s="1228">
        <v>384374.65266000002</v>
      </c>
      <c r="AA13" s="1229">
        <v>384374.65266000002</v>
      </c>
    </row>
    <row r="14" spans="1:27" s="789" customFormat="1" ht="66" customHeight="1">
      <c r="A14" s="787" t="s">
        <v>394</v>
      </c>
      <c r="B14" s="788" t="s">
        <v>388</v>
      </c>
      <c r="C14" s="1228">
        <v>37421.879919999999</v>
      </c>
      <c r="D14" s="1228">
        <v>50275.542710000002</v>
      </c>
      <c r="E14" s="1228">
        <v>4772.1367199999995</v>
      </c>
      <c r="F14" s="1228">
        <v>135089.44151</v>
      </c>
      <c r="G14" s="1228">
        <v>55863.844149999997</v>
      </c>
      <c r="H14" s="1228">
        <v>0</v>
      </c>
      <c r="I14" s="1228">
        <v>46174.425880000003</v>
      </c>
      <c r="J14" s="1228">
        <v>13327.14417</v>
      </c>
      <c r="K14" s="1228">
        <v>138023.59588000001</v>
      </c>
      <c r="L14" s="1228">
        <v>0</v>
      </c>
      <c r="M14" s="1228">
        <v>0</v>
      </c>
      <c r="N14" s="1228">
        <v>-173124.69874075495</v>
      </c>
      <c r="O14" s="1228">
        <v>31826.791690000002</v>
      </c>
      <c r="P14" s="1228">
        <v>378.58170000000001</v>
      </c>
      <c r="Q14" s="1228">
        <v>1497.4073599999956</v>
      </c>
      <c r="R14" s="1228">
        <v>0</v>
      </c>
      <c r="S14" s="1228">
        <v>230229.02365000002</v>
      </c>
      <c r="T14" s="1228">
        <v>21645.448909999999</v>
      </c>
      <c r="U14" s="1228">
        <v>78194.948659999995</v>
      </c>
      <c r="V14" s="1228">
        <v>155935.19227999999</v>
      </c>
      <c r="W14" s="1228">
        <v>16008.070659999999</v>
      </c>
      <c r="X14" s="1228">
        <v>0</v>
      </c>
      <c r="Y14" s="1229">
        <v>843538.77710924495</v>
      </c>
      <c r="Z14" s="1228">
        <v>369.35242999999997</v>
      </c>
      <c r="AA14" s="1229">
        <v>843908.12953924492</v>
      </c>
    </row>
    <row r="15" spans="1:27" s="789" customFormat="1" ht="66" customHeight="1">
      <c r="A15" s="787" t="s">
        <v>395</v>
      </c>
      <c r="B15" s="788" t="s">
        <v>390</v>
      </c>
      <c r="C15" s="1230">
        <v>1016000.4255700001</v>
      </c>
      <c r="D15" s="1230">
        <v>656898.62090999994</v>
      </c>
      <c r="E15" s="1230">
        <v>4081.2319500000003</v>
      </c>
      <c r="F15" s="1230">
        <v>274160.82986</v>
      </c>
      <c r="G15" s="1230">
        <v>140518.77575999999</v>
      </c>
      <c r="H15" s="1230">
        <v>12616.36234</v>
      </c>
      <c r="I15" s="1230">
        <v>20203.644219999998</v>
      </c>
      <c r="J15" s="1230">
        <v>777427.40003000002</v>
      </c>
      <c r="K15" s="1230">
        <v>42868.368109999996</v>
      </c>
      <c r="L15" s="1230">
        <v>566827.74627</v>
      </c>
      <c r="M15" s="1230">
        <v>0</v>
      </c>
      <c r="N15" s="1230">
        <v>694790.74783075484</v>
      </c>
      <c r="O15" s="1230">
        <v>394488.14575999998</v>
      </c>
      <c r="P15" s="1230">
        <v>6927.2949500000004</v>
      </c>
      <c r="Q15" s="1230">
        <v>32990.835650000001</v>
      </c>
      <c r="R15" s="1230">
        <v>59378.214180000003</v>
      </c>
      <c r="S15" s="1230">
        <v>-209167.87934000001</v>
      </c>
      <c r="T15" s="1230">
        <v>19764.60095</v>
      </c>
      <c r="U15" s="1230">
        <v>103042.93308000002</v>
      </c>
      <c r="V15" s="1230">
        <v>680544.8036199999</v>
      </c>
      <c r="W15" s="1230">
        <v>64711.88609</v>
      </c>
      <c r="X15" s="1230">
        <v>35273.02304</v>
      </c>
      <c r="Y15" s="1231">
        <v>5394348.0108307553</v>
      </c>
      <c r="Z15" s="1230">
        <v>384005.30022999999</v>
      </c>
      <c r="AA15" s="1231">
        <v>5778353.3110607555</v>
      </c>
    </row>
    <row r="16" spans="1:27" s="789" customFormat="1" ht="66" customHeight="1">
      <c r="A16" s="790" t="s">
        <v>380</v>
      </c>
      <c r="B16" s="785" t="s">
        <v>396</v>
      </c>
      <c r="C16" s="1228"/>
      <c r="D16" s="1228"/>
      <c r="E16" s="1228"/>
      <c r="F16" s="1228"/>
      <c r="G16" s="1228"/>
      <c r="H16" s="1228"/>
      <c r="I16" s="1228"/>
      <c r="J16" s="1228"/>
      <c r="K16" s="1228"/>
      <c r="L16" s="1228"/>
      <c r="M16" s="1228"/>
      <c r="N16" s="1228"/>
      <c r="O16" s="1228"/>
      <c r="P16" s="1228"/>
      <c r="Q16" s="1228">
        <v>0</v>
      </c>
      <c r="R16" s="1228"/>
      <c r="S16" s="1228"/>
      <c r="T16" s="1228"/>
      <c r="U16" s="1228"/>
      <c r="V16" s="1228"/>
      <c r="W16" s="1228"/>
      <c r="X16" s="1228"/>
      <c r="Y16" s="1232"/>
      <c r="Z16" s="1228">
        <v>0</v>
      </c>
      <c r="AA16" s="1232"/>
    </row>
    <row r="17" spans="1:27" s="789" customFormat="1" ht="66" customHeight="1">
      <c r="A17" s="787" t="s">
        <v>397</v>
      </c>
      <c r="B17" s="788" t="s">
        <v>384</v>
      </c>
      <c r="C17" s="1228">
        <v>920098.83400000003</v>
      </c>
      <c r="D17" s="1228">
        <v>5032894.1822600001</v>
      </c>
      <c r="E17" s="1228">
        <v>0</v>
      </c>
      <c r="F17" s="1228">
        <v>825751.50800000003</v>
      </c>
      <c r="G17" s="1228">
        <v>1420519.7</v>
      </c>
      <c r="H17" s="1228">
        <v>0</v>
      </c>
      <c r="I17" s="1228">
        <v>4666493.0200800002</v>
      </c>
      <c r="J17" s="1228">
        <v>1520915.5592400001</v>
      </c>
      <c r="K17" s="1228">
        <v>1162833.335</v>
      </c>
      <c r="L17" s="1228">
        <v>2816564.7724899999</v>
      </c>
      <c r="M17" s="1228">
        <v>0</v>
      </c>
      <c r="N17" s="1228">
        <v>2537009.2174</v>
      </c>
      <c r="O17" s="1228">
        <v>274635.53333999997</v>
      </c>
      <c r="P17" s="1228">
        <v>79.846999999999994</v>
      </c>
      <c r="Q17" s="1228">
        <v>3163864.642</v>
      </c>
      <c r="R17" s="1228">
        <v>192244.53427</v>
      </c>
      <c r="S17" s="1228">
        <v>2134861.4892600002</v>
      </c>
      <c r="T17" s="1228">
        <v>123617.925</v>
      </c>
      <c r="U17" s="1228">
        <v>2489591.3990000002</v>
      </c>
      <c r="V17" s="1228">
        <v>5096947.5045400001</v>
      </c>
      <c r="W17" s="1228">
        <v>48041.235999999997</v>
      </c>
      <c r="X17" s="1228">
        <v>304.06700000000001</v>
      </c>
      <c r="Y17" s="1229">
        <v>34427268.305880003</v>
      </c>
      <c r="Z17" s="1228">
        <v>0</v>
      </c>
      <c r="AA17" s="1229">
        <v>34427268.305880003</v>
      </c>
    </row>
    <row r="18" spans="1:27" s="789" customFormat="1" ht="66" customHeight="1">
      <c r="A18" s="787" t="s">
        <v>398</v>
      </c>
      <c r="B18" s="788" t="s">
        <v>386</v>
      </c>
      <c r="C18" s="1228">
        <v>0</v>
      </c>
      <c r="D18" s="1228">
        <v>0</v>
      </c>
      <c r="E18" s="1228">
        <v>0</v>
      </c>
      <c r="F18" s="1228">
        <v>0</v>
      </c>
      <c r="G18" s="1228">
        <v>0</v>
      </c>
      <c r="H18" s="1228">
        <v>0</v>
      </c>
      <c r="I18" s="1228">
        <v>0</v>
      </c>
      <c r="J18" s="1228">
        <v>0</v>
      </c>
      <c r="K18" s="1228">
        <v>0</v>
      </c>
      <c r="L18" s="1228">
        <v>0</v>
      </c>
      <c r="M18" s="1228">
        <v>0</v>
      </c>
      <c r="N18" s="1228">
        <v>0</v>
      </c>
      <c r="O18" s="1228">
        <v>0</v>
      </c>
      <c r="P18" s="1228">
        <v>0</v>
      </c>
      <c r="Q18" s="1228">
        <v>0</v>
      </c>
      <c r="R18" s="1228">
        <v>0</v>
      </c>
      <c r="S18" s="1228">
        <v>0</v>
      </c>
      <c r="T18" s="1228">
        <v>0</v>
      </c>
      <c r="U18" s="1228">
        <v>0</v>
      </c>
      <c r="V18" s="1228">
        <v>0</v>
      </c>
      <c r="W18" s="1228">
        <v>0</v>
      </c>
      <c r="X18" s="1228">
        <v>0</v>
      </c>
      <c r="Y18" s="1229">
        <v>0</v>
      </c>
      <c r="Z18" s="1228">
        <v>0</v>
      </c>
      <c r="AA18" s="1229">
        <v>0</v>
      </c>
    </row>
    <row r="19" spans="1:27" s="789" customFormat="1" ht="66" customHeight="1">
      <c r="A19" s="787" t="s">
        <v>399</v>
      </c>
      <c r="B19" s="788" t="s">
        <v>388</v>
      </c>
      <c r="C19" s="1228">
        <v>0</v>
      </c>
      <c r="D19" s="1228">
        <v>0</v>
      </c>
      <c r="E19" s="1228">
        <v>0</v>
      </c>
      <c r="F19" s="1228">
        <v>26184.757269999998</v>
      </c>
      <c r="G19" s="1228">
        <v>266988.55322</v>
      </c>
      <c r="H19" s="1228">
        <v>0</v>
      </c>
      <c r="I19" s="1228">
        <v>295645.33205999999</v>
      </c>
      <c r="J19" s="1228">
        <v>34302.335740000002</v>
      </c>
      <c r="K19" s="1228">
        <v>55004.78052</v>
      </c>
      <c r="L19" s="1228">
        <v>105367.08479000001</v>
      </c>
      <c r="M19" s="1228">
        <v>0</v>
      </c>
      <c r="N19" s="1228">
        <v>0</v>
      </c>
      <c r="O19" s="1228">
        <v>0</v>
      </c>
      <c r="P19" s="1228">
        <v>0</v>
      </c>
      <c r="Q19" s="1228">
        <v>110514.38599901095</v>
      </c>
      <c r="R19" s="1228">
        <v>0</v>
      </c>
      <c r="S19" s="1228">
        <v>0</v>
      </c>
      <c r="T19" s="1228">
        <v>17421.101050000001</v>
      </c>
      <c r="U19" s="1228">
        <v>106624.57742</v>
      </c>
      <c r="V19" s="1228">
        <v>0</v>
      </c>
      <c r="W19" s="1228">
        <v>1576.5550000000001</v>
      </c>
      <c r="X19" s="1228">
        <v>1704.2215200000001</v>
      </c>
      <c r="Y19" s="1229">
        <v>1021333.6845890111</v>
      </c>
      <c r="Z19" s="1228">
        <v>0</v>
      </c>
      <c r="AA19" s="1229">
        <v>1021333.6845890111</v>
      </c>
    </row>
    <row r="20" spans="1:27" s="789" customFormat="1" ht="66" customHeight="1">
      <c r="A20" s="787" t="s">
        <v>400</v>
      </c>
      <c r="B20" s="788" t="s">
        <v>390</v>
      </c>
      <c r="C20" s="1230">
        <v>920098.83400000003</v>
      </c>
      <c r="D20" s="1230">
        <v>5032894.1822600001</v>
      </c>
      <c r="E20" s="1230">
        <v>0</v>
      </c>
      <c r="F20" s="1230">
        <v>799566.75072999997</v>
      </c>
      <c r="G20" s="1230">
        <v>1153531.1467800001</v>
      </c>
      <c r="H20" s="1230">
        <v>0</v>
      </c>
      <c r="I20" s="1230">
        <v>4370847.6880199993</v>
      </c>
      <c r="J20" s="1230">
        <v>1486613.2235000001</v>
      </c>
      <c r="K20" s="1230">
        <v>1107828.5544799999</v>
      </c>
      <c r="L20" s="1230">
        <v>2711197.6876999997</v>
      </c>
      <c r="M20" s="1230">
        <v>0</v>
      </c>
      <c r="N20" s="1230">
        <v>2537009.2174</v>
      </c>
      <c r="O20" s="1230">
        <v>274635.53333999997</v>
      </c>
      <c r="P20" s="1230">
        <v>79.846999999999994</v>
      </c>
      <c r="Q20" s="1230">
        <v>3053350.2560009891</v>
      </c>
      <c r="R20" s="1230">
        <v>192244.53427</v>
      </c>
      <c r="S20" s="1230">
        <v>2134861.4892600002</v>
      </c>
      <c r="T20" s="1230">
        <v>106196.82395000001</v>
      </c>
      <c r="U20" s="1230">
        <v>2382966.8215799998</v>
      </c>
      <c r="V20" s="1230">
        <v>5096947.5045400001</v>
      </c>
      <c r="W20" s="1230">
        <v>46464.680999999997</v>
      </c>
      <c r="X20" s="1230">
        <v>-1400.15452</v>
      </c>
      <c r="Y20" s="1231">
        <v>33405934.621290985</v>
      </c>
      <c r="Z20" s="1230">
        <v>0</v>
      </c>
      <c r="AA20" s="1231">
        <v>33405934.621290985</v>
      </c>
    </row>
    <row r="21" spans="1:27" s="789" customFormat="1" ht="66" customHeight="1">
      <c r="A21" s="790" t="s">
        <v>401</v>
      </c>
      <c r="B21" s="785" t="s">
        <v>402</v>
      </c>
      <c r="C21" s="1228"/>
      <c r="D21" s="1228"/>
      <c r="E21" s="1228"/>
      <c r="F21" s="1228"/>
      <c r="G21" s="1228"/>
      <c r="H21" s="1228"/>
      <c r="I21" s="1228"/>
      <c r="J21" s="1228"/>
      <c r="K21" s="1228"/>
      <c r="L21" s="1228"/>
      <c r="M21" s="1228"/>
      <c r="N21" s="1228"/>
      <c r="O21" s="1228"/>
      <c r="P21" s="1228"/>
      <c r="Q21" s="1228"/>
      <c r="R21" s="1228"/>
      <c r="S21" s="1228"/>
      <c r="T21" s="1228"/>
      <c r="U21" s="1228"/>
      <c r="V21" s="1228"/>
      <c r="W21" s="1228"/>
      <c r="X21" s="1228"/>
      <c r="Y21" s="1232"/>
      <c r="Z21" s="1228"/>
      <c r="AA21" s="1232"/>
    </row>
    <row r="22" spans="1:27" s="789" customFormat="1" ht="66" customHeight="1">
      <c r="A22" s="787" t="s">
        <v>403</v>
      </c>
      <c r="B22" s="788" t="s">
        <v>384</v>
      </c>
      <c r="C22" s="1228">
        <v>2787546.31281</v>
      </c>
      <c r="D22" s="1228">
        <v>5844733.0828900002</v>
      </c>
      <c r="E22" s="1228">
        <v>14505.45378</v>
      </c>
      <c r="F22" s="1228">
        <v>1308287.3241400002</v>
      </c>
      <c r="G22" s="1228">
        <v>1719527.6195700001</v>
      </c>
      <c r="H22" s="1228">
        <v>14696.04134</v>
      </c>
      <c r="I22" s="1228">
        <v>4761312.0387800001</v>
      </c>
      <c r="J22" s="1228">
        <v>2531146.5562</v>
      </c>
      <c r="K22" s="1228">
        <v>1396740.0884700001</v>
      </c>
      <c r="L22" s="1228">
        <v>5041468.9379629996</v>
      </c>
      <c r="M22" s="1228">
        <v>0</v>
      </c>
      <c r="N22" s="1228">
        <v>3144949.2792799999</v>
      </c>
      <c r="O22" s="1228">
        <v>1071606.6296099999</v>
      </c>
      <c r="P22" s="1228">
        <v>67188.965329999992</v>
      </c>
      <c r="Q22" s="1228">
        <v>3200871.1837900002</v>
      </c>
      <c r="R22" s="1228">
        <v>427558.64543999999</v>
      </c>
      <c r="S22" s="1228">
        <v>2155922.6335700001</v>
      </c>
      <c r="T22" s="1228">
        <v>820337.58967000002</v>
      </c>
      <c r="U22" s="1228">
        <v>2727353.2090100003</v>
      </c>
      <c r="V22" s="1228">
        <v>6215768.4485471919</v>
      </c>
      <c r="W22" s="1228">
        <v>148515.44688999999</v>
      </c>
      <c r="X22" s="1228">
        <v>38366.070660000005</v>
      </c>
      <c r="Y22" s="1229">
        <v>45438401.557740189</v>
      </c>
      <c r="Z22" s="1228">
        <v>0</v>
      </c>
      <c r="AA22" s="1229">
        <v>45438401.557740189</v>
      </c>
    </row>
    <row r="23" spans="1:27" s="789" customFormat="1" ht="66" customHeight="1">
      <c r="A23" s="787" t="s">
        <v>404</v>
      </c>
      <c r="B23" s="788" t="s">
        <v>386</v>
      </c>
      <c r="C23" s="1228">
        <v>0</v>
      </c>
      <c r="D23" s="1228">
        <v>0</v>
      </c>
      <c r="E23" s="1228">
        <v>0</v>
      </c>
      <c r="F23" s="1228">
        <v>0</v>
      </c>
      <c r="G23" s="1228">
        <v>0</v>
      </c>
      <c r="H23" s="1228">
        <v>0</v>
      </c>
      <c r="I23" s="1228">
        <v>0</v>
      </c>
      <c r="J23" s="1228">
        <v>0</v>
      </c>
      <c r="K23" s="1228">
        <v>0</v>
      </c>
      <c r="L23" s="1228">
        <v>0</v>
      </c>
      <c r="M23" s="1228">
        <v>0</v>
      </c>
      <c r="N23" s="1228">
        <v>0</v>
      </c>
      <c r="O23" s="1228">
        <v>0</v>
      </c>
      <c r="P23" s="1228">
        <v>0</v>
      </c>
      <c r="Q23" s="1228">
        <v>0</v>
      </c>
      <c r="R23" s="1228">
        <v>0</v>
      </c>
      <c r="S23" s="1228">
        <v>0</v>
      </c>
      <c r="T23" s="1228">
        <v>0</v>
      </c>
      <c r="U23" s="1228">
        <v>0</v>
      </c>
      <c r="V23" s="1228">
        <v>0</v>
      </c>
      <c r="W23" s="1228">
        <v>0</v>
      </c>
      <c r="X23" s="1228">
        <v>0</v>
      </c>
      <c r="Y23" s="1229">
        <v>0</v>
      </c>
      <c r="Z23" s="1228">
        <v>749467.18993999995</v>
      </c>
      <c r="AA23" s="1229">
        <v>749467.18993999995</v>
      </c>
    </row>
    <row r="24" spans="1:27" s="786" customFormat="1" ht="66" customHeight="1">
      <c r="A24" s="787" t="s">
        <v>405</v>
      </c>
      <c r="B24" s="788" t="s">
        <v>388</v>
      </c>
      <c r="C24" s="1228">
        <v>41116.347929999996</v>
      </c>
      <c r="D24" s="1228">
        <v>75528.576499999996</v>
      </c>
      <c r="E24" s="1228">
        <v>8083.3543399999999</v>
      </c>
      <c r="F24" s="1228">
        <v>165332.39649000001</v>
      </c>
      <c r="G24" s="1228">
        <v>350479.41344000003</v>
      </c>
      <c r="H24" s="1228">
        <v>0</v>
      </c>
      <c r="I24" s="1228">
        <v>366826.65273999999</v>
      </c>
      <c r="J24" s="1228">
        <v>50475.451890000004</v>
      </c>
      <c r="K24" s="1228">
        <v>227064.08927</v>
      </c>
      <c r="L24" s="1228">
        <v>105367.08479000001</v>
      </c>
      <c r="M24" s="1228">
        <v>0</v>
      </c>
      <c r="N24" s="1228">
        <v>-159197.50817691084</v>
      </c>
      <c r="O24" s="1228">
        <v>57568.158490000002</v>
      </c>
      <c r="P24" s="1228">
        <v>982.36173000000008</v>
      </c>
      <c r="Q24" s="1228">
        <v>112092.31028901094</v>
      </c>
      <c r="R24" s="1228">
        <v>0</v>
      </c>
      <c r="S24" s="1228">
        <v>256783.69572000002</v>
      </c>
      <c r="T24" s="1228">
        <v>47610.237959999999</v>
      </c>
      <c r="U24" s="1228">
        <v>187403.11709000001</v>
      </c>
      <c r="V24" s="1228">
        <v>177483.07210999998</v>
      </c>
      <c r="W24" s="1228">
        <v>44318.7788</v>
      </c>
      <c r="X24" s="1228">
        <v>4432.96191</v>
      </c>
      <c r="Y24" s="1229">
        <v>2119750.5533121005</v>
      </c>
      <c r="Z24" s="1228">
        <v>724.22046</v>
      </c>
      <c r="AA24" s="1229">
        <v>2120474.7737721005</v>
      </c>
    </row>
    <row r="25" spans="1:27" s="786" customFormat="1" ht="66" customHeight="1">
      <c r="A25" s="791" t="s">
        <v>406</v>
      </c>
      <c r="B25" s="792" t="s">
        <v>390</v>
      </c>
      <c r="C25" s="1230">
        <v>2746429.9648799999</v>
      </c>
      <c r="D25" s="1230">
        <v>5769204.5063899998</v>
      </c>
      <c r="E25" s="1230">
        <v>6422.09944</v>
      </c>
      <c r="F25" s="1230">
        <v>1142954.9276500002</v>
      </c>
      <c r="G25" s="1230">
        <v>1369048.2061300001</v>
      </c>
      <c r="H25" s="1230">
        <v>14696.04134</v>
      </c>
      <c r="I25" s="1230">
        <v>4394485.3860400002</v>
      </c>
      <c r="J25" s="1230">
        <v>2480671.1043099998</v>
      </c>
      <c r="K25" s="1230">
        <v>1169675.9992</v>
      </c>
      <c r="L25" s="1230">
        <v>4936101.8531729998</v>
      </c>
      <c r="M25" s="1230">
        <v>0</v>
      </c>
      <c r="N25" s="1230">
        <v>3304146.7874569106</v>
      </c>
      <c r="O25" s="1230">
        <v>1014038.4711199999</v>
      </c>
      <c r="P25" s="1230">
        <v>66206.603599999988</v>
      </c>
      <c r="Q25" s="1230">
        <v>3088778.8735009893</v>
      </c>
      <c r="R25" s="1230">
        <v>427558.64543999999</v>
      </c>
      <c r="S25" s="1230">
        <v>1899138.9378500001</v>
      </c>
      <c r="T25" s="1230">
        <v>772727.35171000008</v>
      </c>
      <c r="U25" s="1230">
        <v>2539950.0919200005</v>
      </c>
      <c r="V25" s="1230">
        <v>6038285.3764371919</v>
      </c>
      <c r="W25" s="1230">
        <v>104196.66808999999</v>
      </c>
      <c r="X25" s="1230">
        <v>33933.108750000007</v>
      </c>
      <c r="Y25" s="1231">
        <v>43318651.004428096</v>
      </c>
      <c r="Z25" s="1230">
        <v>748742.96947999997</v>
      </c>
      <c r="AA25" s="1231">
        <v>44067393.973908097</v>
      </c>
    </row>
    <row r="27" spans="1:27">
      <c r="J27" s="204"/>
    </row>
    <row r="28" spans="1:27">
      <c r="J28" s="204"/>
    </row>
    <row r="29" spans="1:27">
      <c r="J29" s="204"/>
    </row>
    <row r="30" spans="1:27">
      <c r="J30" s="204"/>
    </row>
    <row r="31" spans="1:27">
      <c r="J31" s="204"/>
    </row>
    <row r="32" spans="1:27">
      <c r="J32" s="204"/>
    </row>
    <row r="33" spans="10:10">
      <c r="J33" s="204"/>
    </row>
    <row r="34" spans="10:10">
      <c r="J34" s="204"/>
    </row>
    <row r="35" spans="10:10">
      <c r="J35" s="204"/>
    </row>
    <row r="36" spans="10:10">
      <c r="J36" s="204"/>
    </row>
    <row r="37" spans="10:10">
      <c r="J37" s="204"/>
    </row>
    <row r="38" spans="10:10">
      <c r="J38" s="204"/>
    </row>
    <row r="39" spans="10:10">
      <c r="J39" s="204"/>
    </row>
    <row r="40" spans="10:10">
      <c r="J40" s="204"/>
    </row>
    <row r="41" spans="10:10">
      <c r="J41" s="204"/>
    </row>
    <row r="42" spans="10:10">
      <c r="J42" s="204"/>
    </row>
    <row r="43" spans="10:10">
      <c r="J43" s="204"/>
    </row>
    <row r="44" spans="10:10">
      <c r="J44" s="204"/>
    </row>
    <row r="45" spans="10:10">
      <c r="J45" s="204"/>
    </row>
  </sheetData>
  <mergeCells count="8">
    <mergeCell ref="A1:G1"/>
    <mergeCell ref="A2:G2"/>
    <mergeCell ref="Y3:AA3"/>
    <mergeCell ref="A4:B5"/>
    <mergeCell ref="C4:X4"/>
    <mergeCell ref="Y4:Y5"/>
    <mergeCell ref="Z4:Z5"/>
    <mergeCell ref="AA4:AA5"/>
  </mergeCells>
  <printOptions horizontalCentered="1"/>
  <pageMargins left="0" right="0" top="0.59055118110236227" bottom="0" header="0.51181102362204722" footer="0.51181102362204722"/>
  <pageSetup paperSize="9" scale="32" orientation="landscape" horizontalDpi="200" verticalDpi="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A45"/>
  <sheetViews>
    <sheetView zoomScale="60" zoomScaleNormal="60" workbookViewId="0">
      <selection sqref="A1:XFD1048576"/>
    </sheetView>
  </sheetViews>
  <sheetFormatPr defaultColWidth="9" defaultRowHeight="24"/>
  <cols>
    <col min="1" max="1" width="43" style="13" customWidth="1"/>
    <col min="2" max="2" width="32.85546875" style="13" hidden="1" customWidth="1"/>
    <col min="3" max="4" width="19.85546875" style="204" customWidth="1"/>
    <col min="5" max="5" width="15.5703125" style="204" customWidth="1"/>
    <col min="6" max="7" width="19.85546875" style="204" customWidth="1"/>
    <col min="8" max="8" width="15.5703125" style="204" customWidth="1"/>
    <col min="9" max="9" width="19.85546875" style="204" customWidth="1"/>
    <col min="10" max="10" width="19.85546875" style="1233" customWidth="1"/>
    <col min="11" max="14" width="19.85546875" style="204" customWidth="1"/>
    <col min="15" max="16" width="15.5703125" style="204" customWidth="1"/>
    <col min="17" max="17" width="19.85546875" style="204" customWidth="1"/>
    <col min="18" max="19" width="15.5703125" style="204" customWidth="1"/>
    <col min="20" max="25" width="19.85546875" style="204" customWidth="1"/>
    <col min="26" max="26" width="15.5703125" style="204" customWidth="1"/>
    <col min="27" max="27" width="19.85546875" style="204" customWidth="1"/>
    <col min="28" max="16384" width="9" style="13"/>
  </cols>
  <sheetData>
    <row r="1" spans="1:27" s="22" customFormat="1" ht="33">
      <c r="A1" s="1570" t="s">
        <v>844</v>
      </c>
      <c r="B1" s="1570"/>
      <c r="C1" s="1570"/>
      <c r="D1" s="1570"/>
      <c r="E1" s="1570"/>
      <c r="F1" s="1570"/>
      <c r="G1" s="1570"/>
      <c r="H1" s="1570"/>
      <c r="I1" s="201"/>
      <c r="J1" s="1225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</row>
    <row r="2" spans="1:27" s="22" customFormat="1" ht="33">
      <c r="A2" s="1570" t="s">
        <v>912</v>
      </c>
      <c r="B2" s="1570"/>
      <c r="C2" s="1570"/>
      <c r="D2" s="1570"/>
      <c r="E2" s="1570"/>
      <c r="F2" s="1570"/>
      <c r="G2" s="1570"/>
      <c r="H2" s="1570"/>
      <c r="I2" s="201"/>
      <c r="J2" s="1225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</row>
    <row r="3" spans="1:27">
      <c r="A3" s="63"/>
      <c r="B3" s="63"/>
      <c r="C3" s="1219">
        <v>1000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566" t="s">
        <v>536</v>
      </c>
      <c r="Z3" s="1566"/>
      <c r="AA3" s="1566"/>
    </row>
    <row r="4" spans="1:27">
      <c r="A4" s="1586" t="s">
        <v>0</v>
      </c>
      <c r="B4" s="1587"/>
      <c r="C4" s="1581" t="s">
        <v>377</v>
      </c>
      <c r="D4" s="1581"/>
      <c r="E4" s="1581"/>
      <c r="F4" s="1581"/>
      <c r="G4" s="1581"/>
      <c r="H4" s="1581"/>
      <c r="I4" s="1581"/>
      <c r="J4" s="1581"/>
      <c r="K4" s="1581"/>
      <c r="L4" s="1581"/>
      <c r="M4" s="1581"/>
      <c r="N4" s="1581"/>
      <c r="O4" s="1581"/>
      <c r="P4" s="1581"/>
      <c r="Q4" s="1581"/>
      <c r="R4" s="1581"/>
      <c r="S4" s="1581"/>
      <c r="T4" s="1581"/>
      <c r="U4" s="1581"/>
      <c r="V4" s="1581"/>
      <c r="W4" s="1581"/>
      <c r="X4" s="1581"/>
      <c r="Y4" s="1554" t="s">
        <v>270</v>
      </c>
      <c r="Z4" s="1583" t="s">
        <v>381</v>
      </c>
      <c r="AA4" s="1554" t="s">
        <v>407</v>
      </c>
    </row>
    <row r="5" spans="1:27">
      <c r="A5" s="1588"/>
      <c r="B5" s="1589"/>
      <c r="C5" s="202" t="s">
        <v>799</v>
      </c>
      <c r="D5" s="202" t="s">
        <v>169</v>
      </c>
      <c r="E5" s="202" t="s">
        <v>284</v>
      </c>
      <c r="F5" s="202" t="s">
        <v>171</v>
      </c>
      <c r="G5" s="202" t="s">
        <v>172</v>
      </c>
      <c r="H5" s="202" t="s">
        <v>173</v>
      </c>
      <c r="I5" s="202" t="s">
        <v>174</v>
      </c>
      <c r="J5" s="202" t="s">
        <v>175</v>
      </c>
      <c r="K5" s="202" t="s">
        <v>176</v>
      </c>
      <c r="L5" s="202" t="s">
        <v>177</v>
      </c>
      <c r="M5" s="202" t="s">
        <v>178</v>
      </c>
      <c r="N5" s="202" t="s">
        <v>179</v>
      </c>
      <c r="O5" s="202" t="s">
        <v>180</v>
      </c>
      <c r="P5" s="1210" t="s">
        <v>181</v>
      </c>
      <c r="Q5" s="202" t="s">
        <v>182</v>
      </c>
      <c r="R5" s="202" t="s">
        <v>183</v>
      </c>
      <c r="S5" s="202" t="s">
        <v>184</v>
      </c>
      <c r="T5" s="202" t="s">
        <v>796</v>
      </c>
      <c r="U5" s="202" t="s">
        <v>344</v>
      </c>
      <c r="V5" s="202" t="s">
        <v>185</v>
      </c>
      <c r="W5" s="202" t="s">
        <v>186</v>
      </c>
      <c r="X5" s="202" t="s">
        <v>187</v>
      </c>
      <c r="Y5" s="1582"/>
      <c r="Z5" s="1584"/>
      <c r="AA5" s="1585"/>
    </row>
    <row r="6" spans="1:27" ht="78" customHeight="1">
      <c r="A6" s="66" t="s">
        <v>378</v>
      </c>
      <c r="B6" s="67" t="s">
        <v>382</v>
      </c>
      <c r="C6" s="1415"/>
      <c r="D6" s="1415"/>
      <c r="E6" s="1415"/>
      <c r="F6" s="1415"/>
      <c r="G6" s="1415"/>
      <c r="H6" s="1415"/>
      <c r="I6" s="1415"/>
      <c r="J6" s="1415"/>
      <c r="K6" s="1415"/>
      <c r="L6" s="1415"/>
      <c r="M6" s="1415"/>
      <c r="N6" s="1415"/>
      <c r="O6" s="1415"/>
      <c r="P6" s="1415"/>
      <c r="Q6" s="1415"/>
      <c r="R6" s="1415"/>
      <c r="S6" s="1415"/>
      <c r="T6" s="1415"/>
      <c r="U6" s="1415"/>
      <c r="V6" s="1415"/>
      <c r="W6" s="1415"/>
      <c r="X6" s="1415"/>
      <c r="Y6" s="1416"/>
      <c r="Z6" s="1415"/>
      <c r="AA6" s="1416"/>
    </row>
    <row r="7" spans="1:27" ht="78" customHeight="1">
      <c r="A7" s="68" t="s">
        <v>383</v>
      </c>
      <c r="B7" s="69" t="s">
        <v>384</v>
      </c>
      <c r="C7" s="1417">
        <v>24807.691999999999</v>
      </c>
      <c r="D7" s="1417">
        <v>268635.10053</v>
      </c>
      <c r="E7" s="1417">
        <v>0</v>
      </c>
      <c r="F7" s="1417">
        <v>80028.532819999993</v>
      </c>
      <c r="G7" s="1417">
        <v>331405.07299999997</v>
      </c>
      <c r="H7" s="1417">
        <v>0</v>
      </c>
      <c r="I7" s="1417">
        <v>26340.124</v>
      </c>
      <c r="J7" s="1417">
        <v>137951.019</v>
      </c>
      <c r="K7" s="1417">
        <v>11323.212</v>
      </c>
      <c r="L7" s="1417">
        <v>143686.30981000001</v>
      </c>
      <c r="M7" s="1417">
        <v>0</v>
      </c>
      <c r="N7" s="1417">
        <v>174560.34217999992</v>
      </c>
      <c r="O7" s="1417">
        <v>0</v>
      </c>
      <c r="P7" s="1417">
        <v>0</v>
      </c>
      <c r="Q7" s="1417">
        <v>460037.75799999997</v>
      </c>
      <c r="R7" s="1417">
        <v>0</v>
      </c>
      <c r="S7" s="1208">
        <v>0</v>
      </c>
      <c r="T7" s="1417">
        <v>4.1669999999999998</v>
      </c>
      <c r="U7" s="1417">
        <v>3708.973</v>
      </c>
      <c r="V7" s="1417">
        <v>249565.125</v>
      </c>
      <c r="W7" s="1417">
        <v>46668.060560000005</v>
      </c>
      <c r="X7" s="1417">
        <v>49063.847999999998</v>
      </c>
      <c r="Y7" s="1418">
        <v>2007785.3368999995</v>
      </c>
      <c r="Z7" s="1208">
        <v>0</v>
      </c>
      <c r="AA7" s="1418">
        <v>2007785.3368999995</v>
      </c>
    </row>
    <row r="8" spans="1:27" s="75" customFormat="1" ht="78" customHeight="1">
      <c r="A8" s="68" t="s">
        <v>385</v>
      </c>
      <c r="B8" s="69" t="s">
        <v>386</v>
      </c>
      <c r="C8" s="1417">
        <v>0</v>
      </c>
      <c r="D8" s="1417">
        <v>0</v>
      </c>
      <c r="E8" s="1417">
        <v>0</v>
      </c>
      <c r="F8" s="1417">
        <v>0</v>
      </c>
      <c r="G8" s="1417">
        <v>0</v>
      </c>
      <c r="H8" s="1417">
        <v>0</v>
      </c>
      <c r="I8" s="1417">
        <v>0</v>
      </c>
      <c r="J8" s="1417">
        <v>0</v>
      </c>
      <c r="K8" s="1417">
        <v>0</v>
      </c>
      <c r="L8" s="1417">
        <v>0</v>
      </c>
      <c r="M8" s="1417">
        <v>0</v>
      </c>
      <c r="N8" s="1417">
        <v>0</v>
      </c>
      <c r="O8" s="1417">
        <v>0</v>
      </c>
      <c r="P8" s="1417">
        <v>0</v>
      </c>
      <c r="Q8" s="1417">
        <v>0</v>
      </c>
      <c r="R8" s="1417">
        <v>0</v>
      </c>
      <c r="S8" s="1208">
        <v>0</v>
      </c>
      <c r="T8" s="1417">
        <v>0</v>
      </c>
      <c r="U8" s="1417">
        <v>0</v>
      </c>
      <c r="V8" s="1417">
        <v>0</v>
      </c>
      <c r="W8" s="1417">
        <v>0</v>
      </c>
      <c r="X8" s="1417">
        <v>0</v>
      </c>
      <c r="Y8" s="1418">
        <v>0</v>
      </c>
      <c r="Z8" s="1208">
        <v>0</v>
      </c>
      <c r="AA8" s="1418">
        <v>0</v>
      </c>
    </row>
    <row r="9" spans="1:27" s="75" customFormat="1" ht="78" customHeight="1">
      <c r="A9" s="68" t="s">
        <v>387</v>
      </c>
      <c r="B9" s="69" t="s">
        <v>388</v>
      </c>
      <c r="C9" s="1417">
        <v>0</v>
      </c>
      <c r="D9" s="1417">
        <v>25.11863</v>
      </c>
      <c r="E9" s="1417">
        <v>0</v>
      </c>
      <c r="F9" s="1417">
        <v>0</v>
      </c>
      <c r="G9" s="1417">
        <v>0</v>
      </c>
      <c r="H9" s="1417">
        <v>0</v>
      </c>
      <c r="I9" s="1417">
        <v>0</v>
      </c>
      <c r="J9" s="1419">
        <v>4.4504200000000003</v>
      </c>
      <c r="K9" s="1417">
        <v>0</v>
      </c>
      <c r="L9" s="1417">
        <v>0.29161999999999999</v>
      </c>
      <c r="M9" s="1417">
        <v>0</v>
      </c>
      <c r="N9" s="1417">
        <v>0</v>
      </c>
      <c r="O9" s="1417">
        <v>0</v>
      </c>
      <c r="P9" s="1417">
        <v>0</v>
      </c>
      <c r="Q9" s="1417">
        <v>0</v>
      </c>
      <c r="R9" s="1417">
        <v>0</v>
      </c>
      <c r="S9" s="1208">
        <v>0</v>
      </c>
      <c r="T9" s="1417">
        <v>0</v>
      </c>
      <c r="U9" s="1417">
        <v>0</v>
      </c>
      <c r="V9" s="1417">
        <v>0</v>
      </c>
      <c r="W9" s="1417">
        <v>93.52749</v>
      </c>
      <c r="X9" s="1417">
        <v>0</v>
      </c>
      <c r="Y9" s="1418">
        <v>123.38816</v>
      </c>
      <c r="Z9" s="1208">
        <v>0</v>
      </c>
      <c r="AA9" s="1418">
        <v>123.38816</v>
      </c>
    </row>
    <row r="10" spans="1:27" s="75" customFormat="1" ht="78" customHeight="1">
      <c r="A10" s="68" t="s">
        <v>389</v>
      </c>
      <c r="B10" s="69" t="s">
        <v>390</v>
      </c>
      <c r="C10" s="1420">
        <v>24807.691999999999</v>
      </c>
      <c r="D10" s="1420">
        <v>268609.98189999996</v>
      </c>
      <c r="E10" s="1420">
        <v>0</v>
      </c>
      <c r="F10" s="1420">
        <v>80028.532819999993</v>
      </c>
      <c r="G10" s="1420">
        <v>331405.07299999997</v>
      </c>
      <c r="H10" s="1420">
        <v>0</v>
      </c>
      <c r="I10" s="1420">
        <v>26340.124</v>
      </c>
      <c r="J10" s="1420">
        <v>137946.56858000002</v>
      </c>
      <c r="K10" s="1420">
        <v>11323.212</v>
      </c>
      <c r="L10" s="1420">
        <v>143686.01819</v>
      </c>
      <c r="M10" s="1420">
        <v>0</v>
      </c>
      <c r="N10" s="1420">
        <v>174560.34217999992</v>
      </c>
      <c r="O10" s="1420">
        <v>0</v>
      </c>
      <c r="P10" s="1420">
        <v>0</v>
      </c>
      <c r="Q10" s="1420">
        <v>460037.75799999997</v>
      </c>
      <c r="R10" s="1420">
        <v>0</v>
      </c>
      <c r="S10" s="1209">
        <v>0</v>
      </c>
      <c r="T10" s="1420">
        <v>4.1669999999999998</v>
      </c>
      <c r="U10" s="1420">
        <v>3708.973</v>
      </c>
      <c r="V10" s="1420">
        <v>249565.125</v>
      </c>
      <c r="W10" s="1420">
        <v>46574.533069999998</v>
      </c>
      <c r="X10" s="1420">
        <v>49063.847999999998</v>
      </c>
      <c r="Y10" s="1421">
        <v>2007661.9487399994</v>
      </c>
      <c r="Z10" s="1209">
        <v>0</v>
      </c>
      <c r="AA10" s="1421">
        <v>2007661.9487399994</v>
      </c>
    </row>
    <row r="11" spans="1:27" s="75" customFormat="1" ht="78" customHeight="1">
      <c r="A11" s="70" t="s">
        <v>379</v>
      </c>
      <c r="B11" s="67" t="s">
        <v>391</v>
      </c>
      <c r="C11" s="1417">
        <v>0</v>
      </c>
      <c r="D11" s="1417">
        <v>0</v>
      </c>
      <c r="E11" s="1417"/>
      <c r="F11" s="1417">
        <v>0</v>
      </c>
      <c r="G11" s="1417">
        <v>0</v>
      </c>
      <c r="H11" s="1417"/>
      <c r="I11" s="1417">
        <v>0</v>
      </c>
      <c r="J11" s="1417">
        <v>0</v>
      </c>
      <c r="K11" s="1417">
        <v>0</v>
      </c>
      <c r="L11" s="1417">
        <v>0</v>
      </c>
      <c r="M11" s="1417">
        <v>0</v>
      </c>
      <c r="N11" s="1417">
        <v>0</v>
      </c>
      <c r="O11" s="1417"/>
      <c r="P11" s="1417"/>
      <c r="Q11" s="1417">
        <v>0</v>
      </c>
      <c r="R11" s="1417"/>
      <c r="S11" s="1208"/>
      <c r="T11" s="1417">
        <v>0</v>
      </c>
      <c r="U11" s="1417">
        <v>0</v>
      </c>
      <c r="V11" s="1417">
        <v>0</v>
      </c>
      <c r="W11" s="1417">
        <v>0</v>
      </c>
      <c r="X11" s="1417">
        <v>0</v>
      </c>
      <c r="Y11" s="1422"/>
      <c r="Z11" s="1208"/>
      <c r="AA11" s="1422"/>
    </row>
    <row r="12" spans="1:27" s="75" customFormat="1" ht="78" customHeight="1">
      <c r="A12" s="68" t="s">
        <v>392</v>
      </c>
      <c r="B12" s="69" t="s">
        <v>384</v>
      </c>
      <c r="C12" s="1417">
        <v>204875.22700000001</v>
      </c>
      <c r="D12" s="1417">
        <v>1746539.2457600001</v>
      </c>
      <c r="E12" s="1417">
        <v>0</v>
      </c>
      <c r="F12" s="1417">
        <v>350317.33866000001</v>
      </c>
      <c r="G12" s="1417">
        <v>514867.49699999997</v>
      </c>
      <c r="H12" s="1417">
        <v>0</v>
      </c>
      <c r="I12" s="1417">
        <v>215088.902</v>
      </c>
      <c r="J12" s="1417">
        <v>768368.43200000003</v>
      </c>
      <c r="K12" s="1417">
        <v>21602.487109999998</v>
      </c>
      <c r="L12" s="1417">
        <v>1324230.3607000001</v>
      </c>
      <c r="M12" s="1417">
        <v>4337.4672699999992</v>
      </c>
      <c r="N12" s="1417">
        <v>722538.66893999965</v>
      </c>
      <c r="O12" s="1417">
        <v>0</v>
      </c>
      <c r="P12" s="1417">
        <v>0</v>
      </c>
      <c r="Q12" s="1417">
        <v>1374249.862</v>
      </c>
      <c r="R12" s="1417">
        <v>0</v>
      </c>
      <c r="S12" s="1208">
        <v>0</v>
      </c>
      <c r="T12" s="1417">
        <v>0</v>
      </c>
      <c r="U12" s="1417">
        <v>31132.720000000001</v>
      </c>
      <c r="V12" s="1417">
        <v>713994.78300000005</v>
      </c>
      <c r="W12" s="1417">
        <v>173859.61</v>
      </c>
      <c r="X12" s="1417">
        <v>111574.28200000001</v>
      </c>
      <c r="Y12" s="1418">
        <v>8277576.8834399991</v>
      </c>
      <c r="Z12" s="1208">
        <v>0</v>
      </c>
      <c r="AA12" s="1418">
        <v>8277576.8834399991</v>
      </c>
    </row>
    <row r="13" spans="1:27" s="75" customFormat="1" ht="78" customHeight="1">
      <c r="A13" s="68" t="s">
        <v>393</v>
      </c>
      <c r="B13" s="69" t="s">
        <v>386</v>
      </c>
      <c r="C13" s="1417">
        <v>0</v>
      </c>
      <c r="D13" s="1417">
        <v>0</v>
      </c>
      <c r="E13" s="1417">
        <v>0</v>
      </c>
      <c r="F13" s="1417">
        <v>0</v>
      </c>
      <c r="G13" s="1417">
        <v>0</v>
      </c>
      <c r="H13" s="1417">
        <v>0</v>
      </c>
      <c r="I13" s="1417">
        <v>0</v>
      </c>
      <c r="J13" s="1417">
        <v>0</v>
      </c>
      <c r="K13" s="1417">
        <v>0</v>
      </c>
      <c r="L13" s="1417">
        <v>0</v>
      </c>
      <c r="M13" s="1417">
        <v>0</v>
      </c>
      <c r="N13" s="1417">
        <v>0</v>
      </c>
      <c r="O13" s="1417">
        <v>0</v>
      </c>
      <c r="P13" s="1417">
        <v>0</v>
      </c>
      <c r="Q13" s="1417">
        <v>0</v>
      </c>
      <c r="R13" s="1417">
        <v>0</v>
      </c>
      <c r="S13" s="1208">
        <v>0</v>
      </c>
      <c r="T13" s="1417">
        <v>0</v>
      </c>
      <c r="U13" s="1417">
        <v>0</v>
      </c>
      <c r="V13" s="1417">
        <v>0</v>
      </c>
      <c r="W13" s="1417">
        <v>0</v>
      </c>
      <c r="X13" s="1417">
        <v>0</v>
      </c>
      <c r="Y13" s="1418">
        <v>0</v>
      </c>
      <c r="Z13" s="1208">
        <v>0</v>
      </c>
      <c r="AA13" s="1418">
        <v>0</v>
      </c>
    </row>
    <row r="14" spans="1:27" s="75" customFormat="1" ht="78" customHeight="1">
      <c r="A14" s="68" t="s">
        <v>394</v>
      </c>
      <c r="B14" s="69" t="s">
        <v>388</v>
      </c>
      <c r="C14" s="1417">
        <v>-3913.4643700000001</v>
      </c>
      <c r="D14" s="1417">
        <v>353.30327</v>
      </c>
      <c r="E14" s="1417">
        <v>0</v>
      </c>
      <c r="F14" s="1417">
        <v>0</v>
      </c>
      <c r="G14" s="1417">
        <v>0</v>
      </c>
      <c r="H14" s="1417">
        <v>0</v>
      </c>
      <c r="I14" s="1417">
        <v>0</v>
      </c>
      <c r="J14" s="1417">
        <v>906.89656000000002</v>
      </c>
      <c r="K14" s="1417">
        <v>0</v>
      </c>
      <c r="L14" s="1417">
        <v>0</v>
      </c>
      <c r="M14" s="1417">
        <v>0</v>
      </c>
      <c r="N14" s="1417">
        <v>0</v>
      </c>
      <c r="O14" s="1417">
        <v>0</v>
      </c>
      <c r="P14" s="1417">
        <v>0</v>
      </c>
      <c r="Q14" s="1417">
        <v>0</v>
      </c>
      <c r="R14" s="1417">
        <v>0</v>
      </c>
      <c r="S14" s="1208">
        <v>0</v>
      </c>
      <c r="T14" s="1417">
        <v>0</v>
      </c>
      <c r="U14" s="1417">
        <v>0</v>
      </c>
      <c r="V14" s="1417">
        <v>0</v>
      </c>
      <c r="W14" s="1417">
        <v>363.41482999999999</v>
      </c>
      <c r="X14" s="1417">
        <v>0</v>
      </c>
      <c r="Y14" s="1418">
        <v>-2289.84971</v>
      </c>
      <c r="Z14" s="1208">
        <v>0</v>
      </c>
      <c r="AA14" s="1418">
        <v>-2289.84971</v>
      </c>
    </row>
    <row r="15" spans="1:27" s="123" customFormat="1" ht="78" customHeight="1">
      <c r="A15" s="68" t="s">
        <v>395</v>
      </c>
      <c r="B15" s="69" t="s">
        <v>390</v>
      </c>
      <c r="C15" s="1420">
        <v>208788.69137000002</v>
      </c>
      <c r="D15" s="1420">
        <v>1746185.94249</v>
      </c>
      <c r="E15" s="1420">
        <v>0</v>
      </c>
      <c r="F15" s="1420">
        <v>350317.33866000001</v>
      </c>
      <c r="G15" s="1420">
        <v>514867.49699999997</v>
      </c>
      <c r="H15" s="1420">
        <v>0</v>
      </c>
      <c r="I15" s="1420">
        <v>215088.902</v>
      </c>
      <c r="J15" s="1420">
        <v>767461.53544000001</v>
      </c>
      <c r="K15" s="1420">
        <v>21602.487109999998</v>
      </c>
      <c r="L15" s="1420">
        <v>1324230.3607000001</v>
      </c>
      <c r="M15" s="1420">
        <v>4337.4672699999992</v>
      </c>
      <c r="N15" s="1420">
        <v>722538.66893999965</v>
      </c>
      <c r="O15" s="1420">
        <v>0</v>
      </c>
      <c r="P15" s="1420">
        <v>0</v>
      </c>
      <c r="Q15" s="1420">
        <v>1374249.862</v>
      </c>
      <c r="R15" s="1420">
        <v>0</v>
      </c>
      <c r="S15" s="1209">
        <v>0</v>
      </c>
      <c r="T15" s="1420">
        <v>0</v>
      </c>
      <c r="U15" s="1420">
        <v>31132.720000000001</v>
      </c>
      <c r="V15" s="1420">
        <v>713994.78300000005</v>
      </c>
      <c r="W15" s="1420">
        <v>173496.19516999999</v>
      </c>
      <c r="X15" s="1420">
        <v>111574.28200000001</v>
      </c>
      <c r="Y15" s="1421">
        <v>8279866.7331499979</v>
      </c>
      <c r="Z15" s="1209">
        <v>0</v>
      </c>
      <c r="AA15" s="1421">
        <v>8279866.7331499979</v>
      </c>
    </row>
    <row r="16" spans="1:27" s="75" customFormat="1" ht="78" customHeight="1">
      <c r="A16" s="70" t="s">
        <v>380</v>
      </c>
      <c r="B16" s="67" t="s">
        <v>396</v>
      </c>
      <c r="C16" s="1417">
        <v>0</v>
      </c>
      <c r="D16" s="1417">
        <v>0</v>
      </c>
      <c r="E16" s="1417"/>
      <c r="F16" s="1417">
        <v>0</v>
      </c>
      <c r="G16" s="1417">
        <v>0</v>
      </c>
      <c r="H16" s="1417"/>
      <c r="I16" s="1417">
        <v>0</v>
      </c>
      <c r="J16" s="1417">
        <v>0</v>
      </c>
      <c r="K16" s="1417">
        <v>0</v>
      </c>
      <c r="L16" s="1417">
        <v>0</v>
      </c>
      <c r="M16" s="1417">
        <v>0</v>
      </c>
      <c r="N16" s="1417">
        <v>0</v>
      </c>
      <c r="O16" s="1417"/>
      <c r="P16" s="1417"/>
      <c r="Q16" s="1417">
        <v>0</v>
      </c>
      <c r="R16" s="1417"/>
      <c r="S16" s="1208"/>
      <c r="T16" s="1417">
        <v>0</v>
      </c>
      <c r="U16" s="1417">
        <v>0</v>
      </c>
      <c r="V16" s="1417">
        <v>0</v>
      </c>
      <c r="W16" s="1417">
        <v>0</v>
      </c>
      <c r="X16" s="1417">
        <v>0</v>
      </c>
      <c r="Y16" s="1422"/>
      <c r="Z16" s="1208"/>
      <c r="AA16" s="1422"/>
    </row>
    <row r="17" spans="1:27" s="75" customFormat="1" ht="78" customHeight="1">
      <c r="A17" s="68" t="s">
        <v>397</v>
      </c>
      <c r="B17" s="69" t="s">
        <v>384</v>
      </c>
      <c r="C17" s="1417">
        <v>0</v>
      </c>
      <c r="D17" s="1417">
        <v>0</v>
      </c>
      <c r="E17" s="1417">
        <v>0</v>
      </c>
      <c r="F17" s="1417">
        <v>0</v>
      </c>
      <c r="G17" s="1417">
        <v>191223.97899999999</v>
      </c>
      <c r="H17" s="1417">
        <v>0</v>
      </c>
      <c r="I17" s="1417">
        <v>0</v>
      </c>
      <c r="J17" s="1417">
        <v>0</v>
      </c>
      <c r="K17" s="1417">
        <v>0</v>
      </c>
      <c r="L17" s="1417">
        <v>66475.424409999992</v>
      </c>
      <c r="M17" s="1417">
        <v>0</v>
      </c>
      <c r="N17" s="1417">
        <v>0</v>
      </c>
      <c r="O17" s="1417">
        <v>0</v>
      </c>
      <c r="P17" s="1417">
        <v>0</v>
      </c>
      <c r="Q17" s="1417">
        <v>0</v>
      </c>
      <c r="R17" s="1417">
        <v>0</v>
      </c>
      <c r="S17" s="1208">
        <v>0</v>
      </c>
      <c r="T17" s="1417">
        <v>1460.0119999999999</v>
      </c>
      <c r="U17" s="1417">
        <v>10814.412</v>
      </c>
      <c r="V17" s="1417">
        <v>46577.023999999998</v>
      </c>
      <c r="W17" s="1417">
        <v>0</v>
      </c>
      <c r="X17" s="1417">
        <v>0</v>
      </c>
      <c r="Y17" s="1418">
        <v>316550.85140999994</v>
      </c>
      <c r="Z17" s="1208">
        <v>0</v>
      </c>
      <c r="AA17" s="1418">
        <v>316550.85140999994</v>
      </c>
    </row>
    <row r="18" spans="1:27" s="75" customFormat="1" ht="78" customHeight="1">
      <c r="A18" s="68" t="s">
        <v>398</v>
      </c>
      <c r="B18" s="69" t="s">
        <v>386</v>
      </c>
      <c r="C18" s="1417">
        <v>0</v>
      </c>
      <c r="D18" s="1417">
        <v>0</v>
      </c>
      <c r="E18" s="1417">
        <v>0</v>
      </c>
      <c r="F18" s="1417">
        <v>0</v>
      </c>
      <c r="G18" s="1417">
        <v>0</v>
      </c>
      <c r="H18" s="1417">
        <v>0</v>
      </c>
      <c r="I18" s="1417">
        <v>0</v>
      </c>
      <c r="J18" s="1417">
        <v>0</v>
      </c>
      <c r="K18" s="1417">
        <v>0</v>
      </c>
      <c r="L18" s="1417">
        <v>0</v>
      </c>
      <c r="M18" s="1417">
        <v>0</v>
      </c>
      <c r="N18" s="1417">
        <v>0</v>
      </c>
      <c r="O18" s="1417">
        <v>0</v>
      </c>
      <c r="P18" s="1417">
        <v>0</v>
      </c>
      <c r="Q18" s="1417">
        <v>0</v>
      </c>
      <c r="R18" s="1417">
        <v>0</v>
      </c>
      <c r="S18" s="1208">
        <v>0</v>
      </c>
      <c r="T18" s="1417">
        <v>0</v>
      </c>
      <c r="U18" s="1417">
        <v>0</v>
      </c>
      <c r="V18" s="1417">
        <v>0</v>
      </c>
      <c r="W18" s="1417">
        <v>0</v>
      </c>
      <c r="X18" s="1417">
        <v>0</v>
      </c>
      <c r="Y18" s="1418">
        <v>0</v>
      </c>
      <c r="Z18" s="1208">
        <v>0</v>
      </c>
      <c r="AA18" s="1418">
        <v>0</v>
      </c>
    </row>
    <row r="19" spans="1:27" s="75" customFormat="1" ht="78" customHeight="1">
      <c r="A19" s="68" t="s">
        <v>399</v>
      </c>
      <c r="B19" s="69" t="s">
        <v>388</v>
      </c>
      <c r="C19" s="1417">
        <v>0</v>
      </c>
      <c r="D19" s="1417">
        <v>0</v>
      </c>
      <c r="E19" s="1417">
        <v>0</v>
      </c>
      <c r="F19" s="1417">
        <v>0</v>
      </c>
      <c r="G19" s="1417">
        <v>0</v>
      </c>
      <c r="H19" s="1417">
        <v>0</v>
      </c>
      <c r="I19" s="1417">
        <v>0</v>
      </c>
      <c r="J19" s="1417">
        <v>0</v>
      </c>
      <c r="K19" s="1417">
        <v>0</v>
      </c>
      <c r="L19" s="1417">
        <v>0</v>
      </c>
      <c r="M19" s="1417">
        <v>0</v>
      </c>
      <c r="N19" s="1417">
        <v>0</v>
      </c>
      <c r="O19" s="1417">
        <v>0</v>
      </c>
      <c r="P19" s="1417">
        <v>0</v>
      </c>
      <c r="Q19" s="1417">
        <v>0</v>
      </c>
      <c r="R19" s="1417">
        <v>0</v>
      </c>
      <c r="S19" s="1208">
        <v>0</v>
      </c>
      <c r="T19" s="1417">
        <v>0</v>
      </c>
      <c r="U19" s="1417">
        <v>0</v>
      </c>
      <c r="V19" s="1417">
        <v>0</v>
      </c>
      <c r="W19" s="1417">
        <v>0</v>
      </c>
      <c r="X19" s="1417">
        <v>0</v>
      </c>
      <c r="Y19" s="1418">
        <v>0</v>
      </c>
      <c r="Z19" s="1208">
        <v>0</v>
      </c>
      <c r="AA19" s="1418">
        <v>0</v>
      </c>
    </row>
    <row r="20" spans="1:27" s="75" customFormat="1" ht="78" customHeight="1">
      <c r="A20" s="68" t="s">
        <v>400</v>
      </c>
      <c r="B20" s="69" t="s">
        <v>390</v>
      </c>
      <c r="C20" s="1420">
        <v>0</v>
      </c>
      <c r="D20" s="1420">
        <v>0</v>
      </c>
      <c r="E20" s="1420">
        <v>0</v>
      </c>
      <c r="F20" s="1420">
        <v>0</v>
      </c>
      <c r="G20" s="1420">
        <v>191223.97899999999</v>
      </c>
      <c r="H20" s="1420">
        <v>0</v>
      </c>
      <c r="I20" s="1420">
        <v>0</v>
      </c>
      <c r="J20" s="1423">
        <v>0</v>
      </c>
      <c r="K20" s="1420">
        <v>0</v>
      </c>
      <c r="L20" s="1420">
        <v>66475.424409999992</v>
      </c>
      <c r="M20" s="1420">
        <v>0</v>
      </c>
      <c r="N20" s="1420">
        <v>0</v>
      </c>
      <c r="O20" s="1420">
        <v>0</v>
      </c>
      <c r="P20" s="1420">
        <v>0</v>
      </c>
      <c r="Q20" s="1420">
        <v>0</v>
      </c>
      <c r="R20" s="1420">
        <v>0</v>
      </c>
      <c r="S20" s="1209">
        <v>0</v>
      </c>
      <c r="T20" s="1420">
        <v>1460.0119999999999</v>
      </c>
      <c r="U20" s="1420">
        <v>10814.412</v>
      </c>
      <c r="V20" s="1420">
        <v>46577.023999999998</v>
      </c>
      <c r="W20" s="1420">
        <v>0</v>
      </c>
      <c r="X20" s="1420">
        <v>0</v>
      </c>
      <c r="Y20" s="1421">
        <v>316550.85140999994</v>
      </c>
      <c r="Z20" s="1209">
        <v>0</v>
      </c>
      <c r="AA20" s="1421">
        <v>316550.85140999994</v>
      </c>
    </row>
    <row r="21" spans="1:27" s="75" customFormat="1" ht="78" customHeight="1">
      <c r="A21" s="70" t="s">
        <v>401</v>
      </c>
      <c r="B21" s="67" t="s">
        <v>402</v>
      </c>
      <c r="C21" s="1417"/>
      <c r="D21" s="1417"/>
      <c r="E21" s="1417"/>
      <c r="F21" s="1417"/>
      <c r="G21" s="1417"/>
      <c r="H21" s="1417"/>
      <c r="I21" s="1417"/>
      <c r="J21" s="1417"/>
      <c r="K21" s="1417"/>
      <c r="L21" s="1417"/>
      <c r="M21" s="1417"/>
      <c r="N21" s="1417"/>
      <c r="O21" s="1417"/>
      <c r="P21" s="1417"/>
      <c r="Q21" s="1417"/>
      <c r="R21" s="1417"/>
      <c r="S21" s="1417"/>
      <c r="T21" s="1417"/>
      <c r="U21" s="1417"/>
      <c r="V21" s="1417"/>
      <c r="W21" s="1417"/>
      <c r="X21" s="1417"/>
      <c r="Y21" s="1422"/>
      <c r="Z21" s="1417"/>
      <c r="AA21" s="1422"/>
    </row>
    <row r="22" spans="1:27" s="75" customFormat="1" ht="78" customHeight="1">
      <c r="A22" s="68" t="s">
        <v>403</v>
      </c>
      <c r="B22" s="69" t="s">
        <v>384</v>
      </c>
      <c r="C22" s="1417">
        <v>229682.91900000002</v>
      </c>
      <c r="D22" s="1417">
        <v>2015174.34629</v>
      </c>
      <c r="E22" s="1417">
        <v>0</v>
      </c>
      <c r="F22" s="1417">
        <v>430345.87147999997</v>
      </c>
      <c r="G22" s="1417">
        <v>1037496.5489999999</v>
      </c>
      <c r="H22" s="1417">
        <v>0</v>
      </c>
      <c r="I22" s="1417">
        <v>241429.02600000001</v>
      </c>
      <c r="J22" s="1417">
        <v>906319.451</v>
      </c>
      <c r="K22" s="1417">
        <v>32925.699110000001</v>
      </c>
      <c r="L22" s="1417">
        <v>1534392.0949200001</v>
      </c>
      <c r="M22" s="1417">
        <v>4337.4672699999992</v>
      </c>
      <c r="N22" s="1417">
        <v>897099.01111999957</v>
      </c>
      <c r="O22" s="1417">
        <v>0</v>
      </c>
      <c r="P22" s="1417">
        <v>0</v>
      </c>
      <c r="Q22" s="1417">
        <v>1834287.6199999999</v>
      </c>
      <c r="R22" s="1417">
        <v>0</v>
      </c>
      <c r="S22" s="1417">
        <v>0</v>
      </c>
      <c r="T22" s="1417">
        <v>1464.1789999999999</v>
      </c>
      <c r="U22" s="1417">
        <v>45656.104999999996</v>
      </c>
      <c r="V22" s="1417">
        <v>1010136.932</v>
      </c>
      <c r="W22" s="1417">
        <v>220527.67056</v>
      </c>
      <c r="X22" s="1417">
        <v>160638.13</v>
      </c>
      <c r="Y22" s="1418">
        <v>10601913.07175</v>
      </c>
      <c r="Z22" s="1417">
        <v>0</v>
      </c>
      <c r="AA22" s="1418">
        <v>10601913.07175</v>
      </c>
    </row>
    <row r="23" spans="1:27" s="75" customFormat="1" ht="78" customHeight="1">
      <c r="A23" s="68" t="s">
        <v>404</v>
      </c>
      <c r="B23" s="69" t="s">
        <v>386</v>
      </c>
      <c r="C23" s="1417">
        <v>0</v>
      </c>
      <c r="D23" s="1417">
        <v>0</v>
      </c>
      <c r="E23" s="1417">
        <v>0</v>
      </c>
      <c r="F23" s="1417">
        <v>0</v>
      </c>
      <c r="G23" s="1417">
        <v>0</v>
      </c>
      <c r="H23" s="1417">
        <v>0</v>
      </c>
      <c r="I23" s="1417">
        <v>0</v>
      </c>
      <c r="J23" s="1417">
        <v>0</v>
      </c>
      <c r="K23" s="1417">
        <v>0</v>
      </c>
      <c r="L23" s="1417">
        <v>0</v>
      </c>
      <c r="M23" s="1417">
        <v>0</v>
      </c>
      <c r="N23" s="1417">
        <v>0</v>
      </c>
      <c r="O23" s="1417">
        <v>0</v>
      </c>
      <c r="P23" s="1417">
        <v>0</v>
      </c>
      <c r="Q23" s="1417">
        <v>0</v>
      </c>
      <c r="R23" s="1417">
        <v>0</v>
      </c>
      <c r="S23" s="1417">
        <v>0</v>
      </c>
      <c r="T23" s="1417">
        <v>0</v>
      </c>
      <c r="U23" s="1417">
        <v>0</v>
      </c>
      <c r="V23" s="1417">
        <v>0</v>
      </c>
      <c r="W23" s="1417">
        <v>0</v>
      </c>
      <c r="X23" s="1417">
        <v>0</v>
      </c>
      <c r="Y23" s="1418">
        <v>0</v>
      </c>
      <c r="Z23" s="1417">
        <v>0</v>
      </c>
      <c r="AA23" s="1418">
        <v>0</v>
      </c>
    </row>
    <row r="24" spans="1:27" ht="78" customHeight="1">
      <c r="A24" s="68" t="s">
        <v>405</v>
      </c>
      <c r="B24" s="69" t="s">
        <v>388</v>
      </c>
      <c r="C24" s="1417">
        <v>-3913.4643700000001</v>
      </c>
      <c r="D24" s="1417">
        <v>378.42189999999999</v>
      </c>
      <c r="E24" s="1417">
        <v>0</v>
      </c>
      <c r="F24" s="1417">
        <v>0</v>
      </c>
      <c r="G24" s="1417">
        <v>0</v>
      </c>
      <c r="H24" s="1417">
        <v>0</v>
      </c>
      <c r="I24" s="1417">
        <v>0</v>
      </c>
      <c r="J24" s="1417">
        <v>911.34698000000003</v>
      </c>
      <c r="K24" s="1417">
        <v>0</v>
      </c>
      <c r="L24" s="1417">
        <v>0.29161999999999999</v>
      </c>
      <c r="M24" s="1417">
        <v>0</v>
      </c>
      <c r="N24" s="1417">
        <v>0</v>
      </c>
      <c r="O24" s="1417">
        <v>0</v>
      </c>
      <c r="P24" s="1417">
        <v>0</v>
      </c>
      <c r="Q24" s="1417">
        <v>0</v>
      </c>
      <c r="R24" s="1417">
        <v>0</v>
      </c>
      <c r="S24" s="1417">
        <v>0</v>
      </c>
      <c r="T24" s="1417">
        <v>0</v>
      </c>
      <c r="U24" s="1417">
        <v>0</v>
      </c>
      <c r="V24" s="1417">
        <v>0</v>
      </c>
      <c r="W24" s="1417">
        <v>456.94232</v>
      </c>
      <c r="X24" s="1417">
        <v>0</v>
      </c>
      <c r="Y24" s="1418">
        <v>-2166.46155</v>
      </c>
      <c r="Z24" s="1417">
        <v>0</v>
      </c>
      <c r="AA24" s="1418">
        <v>-2166.46155</v>
      </c>
    </row>
    <row r="25" spans="1:27" ht="78" customHeight="1">
      <c r="A25" s="71" t="s">
        <v>406</v>
      </c>
      <c r="B25" s="72" t="s">
        <v>390</v>
      </c>
      <c r="C25" s="1420">
        <v>233596.38337000003</v>
      </c>
      <c r="D25" s="1420">
        <v>2014795.9243900001</v>
      </c>
      <c r="E25" s="1420">
        <v>0</v>
      </c>
      <c r="F25" s="1420">
        <v>430345.87147999997</v>
      </c>
      <c r="G25" s="1420">
        <v>1037496.5489999999</v>
      </c>
      <c r="H25" s="1420">
        <v>0</v>
      </c>
      <c r="I25" s="1424">
        <v>241429.02600000001</v>
      </c>
      <c r="J25" s="1420">
        <v>905408.10401999997</v>
      </c>
      <c r="K25" s="1420">
        <v>32925.699110000001</v>
      </c>
      <c r="L25" s="1420">
        <v>1534391.8033</v>
      </c>
      <c r="M25" s="1420">
        <v>4337.4672699999992</v>
      </c>
      <c r="N25" s="1420">
        <v>897099.01111999957</v>
      </c>
      <c r="O25" s="1420">
        <v>0</v>
      </c>
      <c r="P25" s="1420">
        <v>0</v>
      </c>
      <c r="Q25" s="1420">
        <v>1834287.6199999999</v>
      </c>
      <c r="R25" s="1420">
        <v>0</v>
      </c>
      <c r="S25" s="1420">
        <v>0</v>
      </c>
      <c r="T25" s="1420">
        <v>1464.1789999999999</v>
      </c>
      <c r="U25" s="1420">
        <v>45656.104999999996</v>
      </c>
      <c r="V25" s="1420">
        <v>1010136.932</v>
      </c>
      <c r="W25" s="1420">
        <v>220070.72824</v>
      </c>
      <c r="X25" s="1420">
        <v>160638.13</v>
      </c>
      <c r="Y25" s="1421">
        <v>10604079.533300001</v>
      </c>
      <c r="Z25" s="1420">
        <v>0</v>
      </c>
      <c r="AA25" s="1421">
        <v>10604079.533300001</v>
      </c>
    </row>
    <row r="27" spans="1:27">
      <c r="J27" s="204"/>
    </row>
    <row r="28" spans="1:27">
      <c r="J28" s="204"/>
    </row>
    <row r="29" spans="1:27">
      <c r="J29" s="204"/>
    </row>
    <row r="30" spans="1:27">
      <c r="J30" s="204"/>
    </row>
    <row r="31" spans="1:27">
      <c r="J31" s="204"/>
    </row>
    <row r="32" spans="1:27">
      <c r="J32" s="204"/>
    </row>
    <row r="33" spans="10:10">
      <c r="J33" s="204"/>
    </row>
    <row r="34" spans="10:10">
      <c r="J34" s="204"/>
    </row>
    <row r="35" spans="10:10">
      <c r="J35" s="204"/>
    </row>
    <row r="36" spans="10:10">
      <c r="J36" s="204"/>
    </row>
    <row r="37" spans="10:10">
      <c r="J37" s="204"/>
    </row>
    <row r="38" spans="10:10">
      <c r="J38" s="204"/>
    </row>
    <row r="39" spans="10:10">
      <c r="J39" s="204"/>
    </row>
    <row r="40" spans="10:10">
      <c r="J40" s="204"/>
    </row>
    <row r="41" spans="10:10">
      <c r="J41" s="204"/>
    </row>
    <row r="42" spans="10:10">
      <c r="J42" s="204"/>
    </row>
    <row r="43" spans="10:10">
      <c r="J43" s="204"/>
    </row>
    <row r="44" spans="10:10">
      <c r="J44" s="204"/>
    </row>
    <row r="45" spans="10:10">
      <c r="J45" s="204"/>
    </row>
  </sheetData>
  <mergeCells count="8">
    <mergeCell ref="A1:H1"/>
    <mergeCell ref="A2:H2"/>
    <mergeCell ref="Y3:AA3"/>
    <mergeCell ref="A4:B5"/>
    <mergeCell ref="C4:X4"/>
    <mergeCell ref="Y4:Y5"/>
    <mergeCell ref="Z4:Z5"/>
    <mergeCell ref="AA4:AA5"/>
  </mergeCells>
  <printOptions horizontalCentered="1"/>
  <pageMargins left="0" right="0" top="0.59055118110236227" bottom="0" header="0.51181102362204722" footer="0.51181102362204722"/>
  <pageSetup paperSize="9" scale="27" orientation="landscape" horizontalDpi="200" verticalDpi="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AA45"/>
  <sheetViews>
    <sheetView zoomScale="70" zoomScaleNormal="70" workbookViewId="0">
      <selection sqref="A1:XFD1048576"/>
    </sheetView>
  </sheetViews>
  <sheetFormatPr defaultColWidth="9" defaultRowHeight="24"/>
  <cols>
    <col min="1" max="1" width="36.42578125" style="13" customWidth="1"/>
    <col min="2" max="2" width="32.85546875" style="13" hidden="1" customWidth="1"/>
    <col min="3" max="3" width="16.42578125" style="204" customWidth="1"/>
    <col min="4" max="4" width="17.85546875" style="204" bestFit="1" customWidth="1"/>
    <col min="5" max="9" width="16.42578125" style="204" customWidth="1"/>
    <col min="10" max="10" width="16.42578125" style="1233" customWidth="1"/>
    <col min="11" max="23" width="16.42578125" style="204" customWidth="1"/>
    <col min="24" max="24" width="14.42578125" style="204" customWidth="1"/>
    <col min="25" max="25" width="17.85546875" style="204" customWidth="1"/>
    <col min="26" max="26" width="13.5703125" style="204" customWidth="1"/>
    <col min="27" max="27" width="17.85546875" style="204" customWidth="1"/>
    <col min="28" max="16384" width="9" style="13"/>
  </cols>
  <sheetData>
    <row r="1" spans="1:27" s="22" customFormat="1" ht="33">
      <c r="A1" s="1570" t="s">
        <v>845</v>
      </c>
      <c r="B1" s="1570"/>
      <c r="C1" s="1570"/>
      <c r="D1" s="1570"/>
      <c r="E1" s="1570"/>
      <c r="F1" s="1570"/>
      <c r="G1" s="1570"/>
      <c r="H1" s="1570"/>
      <c r="I1" s="201"/>
      <c r="J1" s="1225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</row>
    <row r="2" spans="1:27" s="22" customFormat="1" ht="33">
      <c r="A2" s="1570" t="s">
        <v>913</v>
      </c>
      <c r="B2" s="1570"/>
      <c r="C2" s="1570"/>
      <c r="D2" s="1570"/>
      <c r="E2" s="1570"/>
      <c r="F2" s="1570"/>
      <c r="G2" s="1570"/>
      <c r="H2" s="1570"/>
      <c r="I2" s="201"/>
      <c r="J2" s="1225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</row>
    <row r="3" spans="1:27">
      <c r="A3" s="63"/>
      <c r="B3" s="63"/>
      <c r="C3" s="1219">
        <v>1000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566" t="s">
        <v>536</v>
      </c>
      <c r="Z3" s="1566"/>
      <c r="AA3" s="1566"/>
    </row>
    <row r="4" spans="1:27" ht="24" customHeight="1">
      <c r="A4" s="1586" t="s">
        <v>0</v>
      </c>
      <c r="B4" s="1587"/>
      <c r="C4" s="1581" t="s">
        <v>377</v>
      </c>
      <c r="D4" s="1581"/>
      <c r="E4" s="1581"/>
      <c r="F4" s="1581"/>
      <c r="G4" s="1581"/>
      <c r="H4" s="1581"/>
      <c r="I4" s="1581"/>
      <c r="J4" s="1581"/>
      <c r="K4" s="1581"/>
      <c r="L4" s="1581"/>
      <c r="M4" s="1581"/>
      <c r="N4" s="1581"/>
      <c r="O4" s="1581"/>
      <c r="P4" s="1581"/>
      <c r="Q4" s="1581"/>
      <c r="R4" s="1581"/>
      <c r="S4" s="1581"/>
      <c r="T4" s="1581"/>
      <c r="U4" s="1581"/>
      <c r="V4" s="1581"/>
      <c r="W4" s="1581"/>
      <c r="X4" s="1581"/>
      <c r="Y4" s="1554" t="s">
        <v>270</v>
      </c>
      <c r="Z4" s="1583" t="s">
        <v>381</v>
      </c>
      <c r="AA4" s="1554" t="s">
        <v>407</v>
      </c>
    </row>
    <row r="5" spans="1:27">
      <c r="A5" s="1588"/>
      <c r="B5" s="1589"/>
      <c r="C5" s="202" t="s">
        <v>799</v>
      </c>
      <c r="D5" s="202" t="s">
        <v>169</v>
      </c>
      <c r="E5" s="202" t="s">
        <v>284</v>
      </c>
      <c r="F5" s="202" t="s">
        <v>171</v>
      </c>
      <c r="G5" s="202" t="s">
        <v>172</v>
      </c>
      <c r="H5" s="202" t="s">
        <v>173</v>
      </c>
      <c r="I5" s="202" t="s">
        <v>174</v>
      </c>
      <c r="J5" s="202" t="s">
        <v>175</v>
      </c>
      <c r="K5" s="202" t="s">
        <v>176</v>
      </c>
      <c r="L5" s="202" t="s">
        <v>177</v>
      </c>
      <c r="M5" s="202" t="s">
        <v>178</v>
      </c>
      <c r="N5" s="202" t="s">
        <v>179</v>
      </c>
      <c r="O5" s="202" t="s">
        <v>180</v>
      </c>
      <c r="P5" s="1210" t="s">
        <v>181</v>
      </c>
      <c r="Q5" s="202" t="s">
        <v>182</v>
      </c>
      <c r="R5" s="202" t="s">
        <v>183</v>
      </c>
      <c r="S5" s="202" t="s">
        <v>184</v>
      </c>
      <c r="T5" s="202" t="s">
        <v>796</v>
      </c>
      <c r="U5" s="202" t="s">
        <v>344</v>
      </c>
      <c r="V5" s="202" t="s">
        <v>185</v>
      </c>
      <c r="W5" s="202" t="s">
        <v>186</v>
      </c>
      <c r="X5" s="202" t="s">
        <v>187</v>
      </c>
      <c r="Y5" s="1582"/>
      <c r="Z5" s="1584"/>
      <c r="AA5" s="1582"/>
    </row>
    <row r="6" spans="1:27" s="14" customFormat="1" ht="66.75" customHeight="1">
      <c r="A6" s="208" t="s">
        <v>378</v>
      </c>
      <c r="B6" s="209" t="s">
        <v>382</v>
      </c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  <c r="N6" s="675"/>
      <c r="O6" s="675"/>
      <c r="P6" s="675"/>
      <c r="Q6" s="675"/>
      <c r="R6" s="675"/>
      <c r="S6" s="675"/>
      <c r="T6" s="675"/>
      <c r="U6" s="675"/>
      <c r="V6" s="675"/>
      <c r="W6" s="675"/>
      <c r="X6" s="675"/>
      <c r="Y6" s="1234"/>
      <c r="Z6" s="675"/>
      <c r="AA6" s="1234"/>
    </row>
    <row r="7" spans="1:27" s="14" customFormat="1" ht="66.75" customHeight="1">
      <c r="A7" s="205" t="s">
        <v>383</v>
      </c>
      <c r="B7" s="206" t="s">
        <v>384</v>
      </c>
      <c r="C7" s="647">
        <v>0</v>
      </c>
      <c r="D7" s="647">
        <v>3068140.5064299996</v>
      </c>
      <c r="E7" s="647">
        <v>0</v>
      </c>
      <c r="F7" s="647">
        <v>169490.57974000002</v>
      </c>
      <c r="G7" s="647">
        <v>0</v>
      </c>
      <c r="H7" s="647">
        <v>0</v>
      </c>
      <c r="I7" s="647">
        <v>0</v>
      </c>
      <c r="J7" s="647">
        <v>2195199.8451300003</v>
      </c>
      <c r="K7" s="647">
        <v>365812.89695999998</v>
      </c>
      <c r="L7" s="647">
        <v>444113.39311</v>
      </c>
      <c r="M7" s="647">
        <v>0</v>
      </c>
      <c r="N7" s="647">
        <v>114458.50062000001</v>
      </c>
      <c r="O7" s="647">
        <v>0</v>
      </c>
      <c r="P7" s="647">
        <v>0</v>
      </c>
      <c r="Q7" s="647">
        <v>947750.75131999748</v>
      </c>
      <c r="R7" s="647">
        <v>0</v>
      </c>
      <c r="S7" s="647">
        <v>0</v>
      </c>
      <c r="T7" s="647">
        <v>0</v>
      </c>
      <c r="U7" s="647">
        <v>0</v>
      </c>
      <c r="V7" s="647">
        <v>13829.36506</v>
      </c>
      <c r="W7" s="647">
        <v>0</v>
      </c>
      <c r="X7" s="647">
        <v>0</v>
      </c>
      <c r="Y7" s="1235">
        <v>7318795.8383699954</v>
      </c>
      <c r="Z7" s="647">
        <v>0</v>
      </c>
      <c r="AA7" s="1235">
        <v>7318795.8383699954</v>
      </c>
    </row>
    <row r="8" spans="1:27" s="207" customFormat="1" ht="66.75" customHeight="1">
      <c r="A8" s="205" t="s">
        <v>385</v>
      </c>
      <c r="B8" s="206" t="s">
        <v>386</v>
      </c>
      <c r="C8" s="647">
        <v>0</v>
      </c>
      <c r="D8" s="647">
        <v>0</v>
      </c>
      <c r="E8" s="647">
        <v>0</v>
      </c>
      <c r="F8" s="647">
        <v>0</v>
      </c>
      <c r="G8" s="647">
        <v>0</v>
      </c>
      <c r="H8" s="647">
        <v>0</v>
      </c>
      <c r="I8" s="647">
        <v>0</v>
      </c>
      <c r="J8" s="647">
        <v>0</v>
      </c>
      <c r="K8" s="647">
        <v>0</v>
      </c>
      <c r="L8" s="647">
        <v>0</v>
      </c>
      <c r="M8" s="647">
        <v>0</v>
      </c>
      <c r="N8" s="647">
        <v>0</v>
      </c>
      <c r="O8" s="647">
        <v>0</v>
      </c>
      <c r="P8" s="647">
        <v>0</v>
      </c>
      <c r="Q8" s="647">
        <v>0</v>
      </c>
      <c r="R8" s="647">
        <v>0</v>
      </c>
      <c r="S8" s="647">
        <v>0</v>
      </c>
      <c r="T8" s="647">
        <v>0</v>
      </c>
      <c r="U8" s="647">
        <v>0</v>
      </c>
      <c r="V8" s="647">
        <v>0</v>
      </c>
      <c r="W8" s="647">
        <v>0</v>
      </c>
      <c r="X8" s="647">
        <v>0</v>
      </c>
      <c r="Y8" s="1235">
        <v>0</v>
      </c>
      <c r="Z8" s="647">
        <v>0</v>
      </c>
      <c r="AA8" s="1235">
        <v>0</v>
      </c>
    </row>
    <row r="9" spans="1:27" s="207" customFormat="1" ht="66.75" customHeight="1">
      <c r="A9" s="205" t="s">
        <v>387</v>
      </c>
      <c r="B9" s="206" t="s">
        <v>388</v>
      </c>
      <c r="C9" s="647">
        <v>0</v>
      </c>
      <c r="D9" s="647">
        <v>21627.857609999999</v>
      </c>
      <c r="E9" s="647">
        <v>0</v>
      </c>
      <c r="F9" s="647">
        <v>0</v>
      </c>
      <c r="G9" s="647">
        <v>0</v>
      </c>
      <c r="H9" s="647">
        <v>0</v>
      </c>
      <c r="I9" s="647">
        <v>0</v>
      </c>
      <c r="J9" s="647">
        <v>2077.373</v>
      </c>
      <c r="K9" s="647">
        <v>3690.88283</v>
      </c>
      <c r="L9" s="647">
        <v>0</v>
      </c>
      <c r="M9" s="647">
        <v>0</v>
      </c>
      <c r="N9" s="647">
        <v>0</v>
      </c>
      <c r="O9" s="647">
        <v>0</v>
      </c>
      <c r="P9" s="647">
        <v>0</v>
      </c>
      <c r="Q9" s="647">
        <v>10833.746902470679</v>
      </c>
      <c r="R9" s="647">
        <v>0</v>
      </c>
      <c r="S9" s="647">
        <v>0</v>
      </c>
      <c r="T9" s="647">
        <v>0</v>
      </c>
      <c r="U9" s="647">
        <v>0</v>
      </c>
      <c r="V9" s="647">
        <v>0</v>
      </c>
      <c r="W9" s="647">
        <v>0</v>
      </c>
      <c r="X9" s="647">
        <v>0</v>
      </c>
      <c r="Y9" s="1235">
        <v>38229.860342470674</v>
      </c>
      <c r="Z9" s="647">
        <v>0</v>
      </c>
      <c r="AA9" s="1235">
        <v>38229.860342470674</v>
      </c>
    </row>
    <row r="10" spans="1:27" s="207" customFormat="1" ht="66.75" customHeight="1">
      <c r="A10" s="205" t="s">
        <v>389</v>
      </c>
      <c r="B10" s="206" t="s">
        <v>390</v>
      </c>
      <c r="C10" s="689">
        <v>0</v>
      </c>
      <c r="D10" s="689">
        <v>3046512.6488200002</v>
      </c>
      <c r="E10" s="689">
        <v>0</v>
      </c>
      <c r="F10" s="689">
        <v>169490.57974000002</v>
      </c>
      <c r="G10" s="689">
        <v>0</v>
      </c>
      <c r="H10" s="689">
        <v>0</v>
      </c>
      <c r="I10" s="689">
        <v>0</v>
      </c>
      <c r="J10" s="689">
        <v>2193122.4721300001</v>
      </c>
      <c r="K10" s="689">
        <v>362122.01412999997</v>
      </c>
      <c r="L10" s="689">
        <v>444113.39311</v>
      </c>
      <c r="M10" s="689">
        <v>0</v>
      </c>
      <c r="N10" s="689">
        <v>114458.50062000001</v>
      </c>
      <c r="O10" s="689">
        <v>0</v>
      </c>
      <c r="P10" s="689">
        <v>0</v>
      </c>
      <c r="Q10" s="689">
        <v>936917.00441752677</v>
      </c>
      <c r="R10" s="689">
        <v>0</v>
      </c>
      <c r="S10" s="689">
        <v>0</v>
      </c>
      <c r="T10" s="689">
        <v>0</v>
      </c>
      <c r="U10" s="689">
        <v>0</v>
      </c>
      <c r="V10" s="689">
        <v>13829.36506</v>
      </c>
      <c r="W10" s="689">
        <v>0</v>
      </c>
      <c r="X10" s="689">
        <v>0</v>
      </c>
      <c r="Y10" s="1236">
        <v>7280565.9780275263</v>
      </c>
      <c r="Z10" s="689">
        <v>0</v>
      </c>
      <c r="AA10" s="1236">
        <v>7280565.9780275263</v>
      </c>
    </row>
    <row r="11" spans="1:27" s="207" customFormat="1" ht="66.75" customHeight="1">
      <c r="A11" s="213" t="s">
        <v>379</v>
      </c>
      <c r="B11" s="209" t="s">
        <v>391</v>
      </c>
      <c r="C11" s="647"/>
      <c r="D11" s="647">
        <v>0</v>
      </c>
      <c r="E11" s="647"/>
      <c r="F11" s="647">
        <v>0</v>
      </c>
      <c r="G11" s="647"/>
      <c r="H11" s="647"/>
      <c r="I11" s="647"/>
      <c r="J11" s="647">
        <v>0</v>
      </c>
      <c r="K11" s="647">
        <v>0</v>
      </c>
      <c r="L11" s="647">
        <v>0</v>
      </c>
      <c r="M11" s="647">
        <v>0</v>
      </c>
      <c r="N11" s="647">
        <v>0</v>
      </c>
      <c r="O11" s="647"/>
      <c r="P11" s="647"/>
      <c r="Q11" s="647">
        <v>0</v>
      </c>
      <c r="R11" s="647"/>
      <c r="S11" s="647">
        <v>0</v>
      </c>
      <c r="T11" s="647"/>
      <c r="U11" s="647"/>
      <c r="V11" s="647">
        <v>0</v>
      </c>
      <c r="W11" s="647"/>
      <c r="X11" s="647"/>
      <c r="Y11" s="1237"/>
      <c r="Z11" s="647"/>
      <c r="AA11" s="1237"/>
    </row>
    <row r="12" spans="1:27" s="207" customFormat="1" ht="66.75" customHeight="1">
      <c r="A12" s="205" t="s">
        <v>392</v>
      </c>
      <c r="B12" s="206" t="s">
        <v>384</v>
      </c>
      <c r="C12" s="647">
        <v>0</v>
      </c>
      <c r="D12" s="647">
        <v>6690002.2122499999</v>
      </c>
      <c r="E12" s="647">
        <v>0</v>
      </c>
      <c r="F12" s="647">
        <v>21683.543389999999</v>
      </c>
      <c r="G12" s="647">
        <v>0</v>
      </c>
      <c r="H12" s="647">
        <v>0</v>
      </c>
      <c r="I12" s="647">
        <v>0</v>
      </c>
      <c r="J12" s="647">
        <v>2611778.7124800002</v>
      </c>
      <c r="K12" s="647">
        <v>192951.23980000001</v>
      </c>
      <c r="L12" s="647">
        <v>5240.9666999999999</v>
      </c>
      <c r="M12" s="647">
        <v>7970.8339999999998</v>
      </c>
      <c r="N12" s="647">
        <v>35842.202600000004</v>
      </c>
      <c r="O12" s="647">
        <v>0</v>
      </c>
      <c r="P12" s="647">
        <v>0</v>
      </c>
      <c r="Q12" s="647">
        <v>437083.0812600007</v>
      </c>
      <c r="R12" s="647">
        <v>0</v>
      </c>
      <c r="S12" s="647">
        <v>0</v>
      </c>
      <c r="T12" s="647">
        <v>0</v>
      </c>
      <c r="U12" s="647">
        <v>0</v>
      </c>
      <c r="V12" s="647">
        <v>4677.0540000000001</v>
      </c>
      <c r="W12" s="647">
        <v>0</v>
      </c>
      <c r="X12" s="647">
        <v>0</v>
      </c>
      <c r="Y12" s="1235">
        <v>10007229.846480004</v>
      </c>
      <c r="Z12" s="647">
        <v>0</v>
      </c>
      <c r="AA12" s="1235">
        <v>10007229.846480004</v>
      </c>
    </row>
    <row r="13" spans="1:27" s="207" customFormat="1" ht="66.75" customHeight="1">
      <c r="A13" s="205" t="s">
        <v>393</v>
      </c>
      <c r="B13" s="206" t="s">
        <v>386</v>
      </c>
      <c r="C13" s="647">
        <v>0</v>
      </c>
      <c r="D13" s="647">
        <v>0</v>
      </c>
      <c r="E13" s="647">
        <v>0</v>
      </c>
      <c r="F13" s="647">
        <v>0</v>
      </c>
      <c r="G13" s="647">
        <v>0</v>
      </c>
      <c r="H13" s="647">
        <v>0</v>
      </c>
      <c r="I13" s="647">
        <v>0</v>
      </c>
      <c r="J13" s="647">
        <v>0</v>
      </c>
      <c r="K13" s="647">
        <v>0</v>
      </c>
      <c r="L13" s="647">
        <v>0</v>
      </c>
      <c r="M13" s="647">
        <v>0</v>
      </c>
      <c r="N13" s="647">
        <v>0</v>
      </c>
      <c r="O13" s="647">
        <v>0</v>
      </c>
      <c r="P13" s="647">
        <v>0</v>
      </c>
      <c r="Q13" s="647">
        <v>0</v>
      </c>
      <c r="R13" s="647">
        <v>0</v>
      </c>
      <c r="S13" s="647">
        <v>0</v>
      </c>
      <c r="T13" s="647">
        <v>0</v>
      </c>
      <c r="U13" s="647">
        <v>0</v>
      </c>
      <c r="V13" s="647">
        <v>0</v>
      </c>
      <c r="W13" s="647">
        <v>0</v>
      </c>
      <c r="X13" s="647">
        <v>0</v>
      </c>
      <c r="Y13" s="1235">
        <v>0</v>
      </c>
      <c r="Z13" s="647">
        <v>0</v>
      </c>
      <c r="AA13" s="1235">
        <v>0</v>
      </c>
    </row>
    <row r="14" spans="1:27" s="207" customFormat="1" ht="66.75" customHeight="1">
      <c r="A14" s="205" t="s">
        <v>394</v>
      </c>
      <c r="B14" s="206" t="s">
        <v>388</v>
      </c>
      <c r="C14" s="647">
        <v>0</v>
      </c>
      <c r="D14" s="647">
        <v>44738.968659999999</v>
      </c>
      <c r="E14" s="647">
        <v>0</v>
      </c>
      <c r="F14" s="647">
        <v>0</v>
      </c>
      <c r="G14" s="647">
        <v>0</v>
      </c>
      <c r="H14" s="647">
        <v>0</v>
      </c>
      <c r="I14" s="647">
        <v>0</v>
      </c>
      <c r="J14" s="647">
        <v>10672.661119999999</v>
      </c>
      <c r="K14" s="647">
        <v>440.48996</v>
      </c>
      <c r="L14" s="647">
        <v>0</v>
      </c>
      <c r="M14" s="647">
        <v>0</v>
      </c>
      <c r="N14" s="647">
        <v>0</v>
      </c>
      <c r="O14" s="647">
        <v>0</v>
      </c>
      <c r="P14" s="647">
        <v>0</v>
      </c>
      <c r="Q14" s="647">
        <v>0</v>
      </c>
      <c r="R14" s="647">
        <v>0</v>
      </c>
      <c r="S14" s="647">
        <v>0</v>
      </c>
      <c r="T14" s="647">
        <v>0</v>
      </c>
      <c r="U14" s="647">
        <v>0</v>
      </c>
      <c r="V14" s="647">
        <v>0</v>
      </c>
      <c r="W14" s="647">
        <v>0</v>
      </c>
      <c r="X14" s="647">
        <v>0</v>
      </c>
      <c r="Y14" s="1235">
        <v>55852.119739999995</v>
      </c>
      <c r="Z14" s="647">
        <v>0</v>
      </c>
      <c r="AA14" s="1235">
        <v>55852.119739999995</v>
      </c>
    </row>
    <row r="15" spans="1:27" s="207" customFormat="1" ht="66.75" customHeight="1">
      <c r="A15" s="205" t="s">
        <v>395</v>
      </c>
      <c r="B15" s="206" t="s">
        <v>390</v>
      </c>
      <c r="C15" s="689">
        <v>0</v>
      </c>
      <c r="D15" s="689">
        <v>6645263.2435900001</v>
      </c>
      <c r="E15" s="689">
        <v>0</v>
      </c>
      <c r="F15" s="689">
        <v>21683.543389999999</v>
      </c>
      <c r="G15" s="689">
        <v>0</v>
      </c>
      <c r="H15" s="689">
        <v>0</v>
      </c>
      <c r="I15" s="689">
        <v>0</v>
      </c>
      <c r="J15" s="689">
        <v>2601106.0513599999</v>
      </c>
      <c r="K15" s="689">
        <v>192510.74984</v>
      </c>
      <c r="L15" s="689">
        <v>5240.9666999999999</v>
      </c>
      <c r="M15" s="689">
        <v>7970.8339999999998</v>
      </c>
      <c r="N15" s="689">
        <v>35842.202600000004</v>
      </c>
      <c r="O15" s="689">
        <v>0</v>
      </c>
      <c r="P15" s="689">
        <v>0</v>
      </c>
      <c r="Q15" s="689">
        <v>437083.0812600007</v>
      </c>
      <c r="R15" s="689">
        <v>0</v>
      </c>
      <c r="S15" s="689">
        <v>0</v>
      </c>
      <c r="T15" s="689">
        <v>0</v>
      </c>
      <c r="U15" s="689">
        <v>0</v>
      </c>
      <c r="V15" s="689">
        <v>4677.0540000000001</v>
      </c>
      <c r="W15" s="689">
        <v>0</v>
      </c>
      <c r="X15" s="689">
        <v>0</v>
      </c>
      <c r="Y15" s="1236">
        <v>9951377.7267400026</v>
      </c>
      <c r="Z15" s="689">
        <v>0</v>
      </c>
      <c r="AA15" s="1236">
        <v>9951377.7267400026</v>
      </c>
    </row>
    <row r="16" spans="1:27" s="207" customFormat="1" ht="66.75" customHeight="1">
      <c r="A16" s="213" t="s">
        <v>380</v>
      </c>
      <c r="B16" s="209" t="s">
        <v>396</v>
      </c>
      <c r="C16" s="647"/>
      <c r="D16" s="647">
        <v>0</v>
      </c>
      <c r="E16" s="647"/>
      <c r="F16" s="647">
        <v>0</v>
      </c>
      <c r="G16" s="647"/>
      <c r="H16" s="647"/>
      <c r="I16" s="647"/>
      <c r="J16" s="647">
        <v>0</v>
      </c>
      <c r="K16" s="647">
        <v>0</v>
      </c>
      <c r="L16" s="647">
        <v>0</v>
      </c>
      <c r="M16" s="647">
        <v>0</v>
      </c>
      <c r="N16" s="647">
        <v>0</v>
      </c>
      <c r="O16" s="647"/>
      <c r="P16" s="647"/>
      <c r="Q16" s="647">
        <v>0</v>
      </c>
      <c r="R16" s="647"/>
      <c r="S16" s="647">
        <v>0</v>
      </c>
      <c r="T16" s="647"/>
      <c r="U16" s="647"/>
      <c r="V16" s="647">
        <v>0</v>
      </c>
      <c r="W16" s="647"/>
      <c r="X16" s="647"/>
      <c r="Y16" s="1237"/>
      <c r="Z16" s="647"/>
      <c r="AA16" s="1237"/>
    </row>
    <row r="17" spans="1:27" s="207" customFormat="1" ht="66.75" customHeight="1">
      <c r="A17" s="205" t="s">
        <v>397</v>
      </c>
      <c r="B17" s="206" t="s">
        <v>384</v>
      </c>
      <c r="C17" s="647">
        <v>0</v>
      </c>
      <c r="D17" s="647">
        <v>3653585.48465</v>
      </c>
      <c r="E17" s="647">
        <v>0</v>
      </c>
      <c r="F17" s="647">
        <v>129195.389</v>
      </c>
      <c r="G17" s="647">
        <v>0</v>
      </c>
      <c r="H17" s="647">
        <v>0</v>
      </c>
      <c r="I17" s="647">
        <v>0</v>
      </c>
      <c r="J17" s="647">
        <v>792687.37063999998</v>
      </c>
      <c r="K17" s="647">
        <v>1401355.5466199999</v>
      </c>
      <c r="L17" s="647">
        <v>7994675.53981</v>
      </c>
      <c r="M17" s="647">
        <v>0</v>
      </c>
      <c r="N17" s="647">
        <v>1065263.4423799999</v>
      </c>
      <c r="O17" s="647">
        <v>0</v>
      </c>
      <c r="P17" s="647">
        <v>0</v>
      </c>
      <c r="Q17" s="647">
        <v>3713382.556009993</v>
      </c>
      <c r="R17" s="647">
        <v>0</v>
      </c>
      <c r="S17" s="647">
        <v>1800</v>
      </c>
      <c r="T17" s="647">
        <v>0</v>
      </c>
      <c r="U17" s="647">
        <v>0</v>
      </c>
      <c r="V17" s="647">
        <v>14982.76</v>
      </c>
      <c r="W17" s="647">
        <v>0</v>
      </c>
      <c r="X17" s="647">
        <v>0</v>
      </c>
      <c r="Y17" s="1235">
        <v>18766928.089109994</v>
      </c>
      <c r="Z17" s="647">
        <v>0</v>
      </c>
      <c r="AA17" s="1235">
        <v>18766928.089109994</v>
      </c>
    </row>
    <row r="18" spans="1:27" s="207" customFormat="1" ht="66.75" customHeight="1">
      <c r="A18" s="205" t="s">
        <v>398</v>
      </c>
      <c r="B18" s="206" t="s">
        <v>386</v>
      </c>
      <c r="C18" s="647">
        <v>0</v>
      </c>
      <c r="D18" s="647">
        <v>0</v>
      </c>
      <c r="E18" s="647">
        <v>0</v>
      </c>
      <c r="F18" s="647">
        <v>0</v>
      </c>
      <c r="G18" s="647">
        <v>0</v>
      </c>
      <c r="H18" s="647">
        <v>0</v>
      </c>
      <c r="I18" s="647">
        <v>0</v>
      </c>
      <c r="J18" s="647">
        <v>0</v>
      </c>
      <c r="K18" s="647">
        <v>0</v>
      </c>
      <c r="L18" s="647">
        <v>0</v>
      </c>
      <c r="M18" s="647">
        <v>0</v>
      </c>
      <c r="N18" s="647">
        <v>0</v>
      </c>
      <c r="O18" s="647">
        <v>0</v>
      </c>
      <c r="P18" s="647">
        <v>0</v>
      </c>
      <c r="Q18" s="647">
        <v>0</v>
      </c>
      <c r="R18" s="647">
        <v>0</v>
      </c>
      <c r="S18" s="647">
        <v>0</v>
      </c>
      <c r="T18" s="647">
        <v>0</v>
      </c>
      <c r="U18" s="647">
        <v>0</v>
      </c>
      <c r="V18" s="647">
        <v>0</v>
      </c>
      <c r="W18" s="647">
        <v>0</v>
      </c>
      <c r="X18" s="647">
        <v>0</v>
      </c>
      <c r="Y18" s="1235">
        <v>0</v>
      </c>
      <c r="Z18" s="647">
        <v>0</v>
      </c>
      <c r="AA18" s="1235">
        <v>0</v>
      </c>
    </row>
    <row r="19" spans="1:27" s="207" customFormat="1" ht="66.75" customHeight="1">
      <c r="A19" s="205" t="s">
        <v>399</v>
      </c>
      <c r="B19" s="206" t="s">
        <v>388</v>
      </c>
      <c r="C19" s="647">
        <v>0</v>
      </c>
      <c r="D19" s="647">
        <v>0</v>
      </c>
      <c r="E19" s="647">
        <v>0</v>
      </c>
      <c r="F19" s="647">
        <v>0</v>
      </c>
      <c r="G19" s="647">
        <v>0</v>
      </c>
      <c r="H19" s="647">
        <v>0</v>
      </c>
      <c r="I19" s="647">
        <v>0</v>
      </c>
      <c r="J19" s="647">
        <v>0</v>
      </c>
      <c r="K19" s="647">
        <v>1216.9295300000001</v>
      </c>
      <c r="L19" s="647">
        <v>0</v>
      </c>
      <c r="M19" s="647">
        <v>0</v>
      </c>
      <c r="N19" s="647">
        <v>0</v>
      </c>
      <c r="O19" s="647">
        <v>0</v>
      </c>
      <c r="P19" s="647">
        <v>0</v>
      </c>
      <c r="Q19" s="647">
        <v>0</v>
      </c>
      <c r="R19" s="647">
        <v>0</v>
      </c>
      <c r="S19" s="647">
        <v>0</v>
      </c>
      <c r="T19" s="647">
        <v>0</v>
      </c>
      <c r="U19" s="647">
        <v>0</v>
      </c>
      <c r="V19" s="647">
        <v>0</v>
      </c>
      <c r="W19" s="647">
        <v>0</v>
      </c>
      <c r="X19" s="647">
        <v>0</v>
      </c>
      <c r="Y19" s="1235">
        <v>1216.9295300000001</v>
      </c>
      <c r="Z19" s="647">
        <v>0</v>
      </c>
      <c r="AA19" s="1235">
        <v>1216.9295300000001</v>
      </c>
    </row>
    <row r="20" spans="1:27" s="207" customFormat="1" ht="66.75" customHeight="1">
      <c r="A20" s="205" t="s">
        <v>400</v>
      </c>
      <c r="B20" s="206" t="s">
        <v>390</v>
      </c>
      <c r="C20" s="689">
        <v>0</v>
      </c>
      <c r="D20" s="689">
        <v>3653585.48465</v>
      </c>
      <c r="E20" s="689">
        <v>0</v>
      </c>
      <c r="F20" s="689">
        <v>129195.389</v>
      </c>
      <c r="G20" s="689">
        <v>0</v>
      </c>
      <c r="H20" s="689">
        <v>0</v>
      </c>
      <c r="I20" s="689">
        <v>0</v>
      </c>
      <c r="J20" s="689">
        <v>792687.37063999998</v>
      </c>
      <c r="K20" s="689">
        <v>1400138.6170899998</v>
      </c>
      <c r="L20" s="689">
        <v>7994675.53981</v>
      </c>
      <c r="M20" s="689">
        <v>0</v>
      </c>
      <c r="N20" s="689">
        <v>1065263.4423799999</v>
      </c>
      <c r="O20" s="689">
        <v>0</v>
      </c>
      <c r="P20" s="689">
        <v>0</v>
      </c>
      <c r="Q20" s="689">
        <v>3713382.556009993</v>
      </c>
      <c r="R20" s="689">
        <v>0</v>
      </c>
      <c r="S20" s="689">
        <v>1800</v>
      </c>
      <c r="T20" s="689">
        <v>0</v>
      </c>
      <c r="U20" s="689">
        <v>0</v>
      </c>
      <c r="V20" s="689">
        <v>14982.76</v>
      </c>
      <c r="W20" s="689">
        <v>0</v>
      </c>
      <c r="X20" s="689">
        <v>0</v>
      </c>
      <c r="Y20" s="1236">
        <v>18765711.159579996</v>
      </c>
      <c r="Z20" s="689">
        <v>0</v>
      </c>
      <c r="AA20" s="1236">
        <v>18765711.159579996</v>
      </c>
    </row>
    <row r="21" spans="1:27" s="207" customFormat="1" ht="66.75" customHeight="1">
      <c r="A21" s="213" t="s">
        <v>401</v>
      </c>
      <c r="B21" s="209" t="s">
        <v>402</v>
      </c>
      <c r="C21" s="647"/>
      <c r="D21" s="647"/>
      <c r="E21" s="647"/>
      <c r="F21" s="647"/>
      <c r="G21" s="647"/>
      <c r="H21" s="647"/>
      <c r="I21" s="647"/>
      <c r="J21" s="647"/>
      <c r="K21" s="647"/>
      <c r="L21" s="647"/>
      <c r="M21" s="647"/>
      <c r="N21" s="647"/>
      <c r="O21" s="647"/>
      <c r="P21" s="647"/>
      <c r="Q21" s="647"/>
      <c r="R21" s="647"/>
      <c r="S21" s="647"/>
      <c r="T21" s="647"/>
      <c r="U21" s="647"/>
      <c r="V21" s="647"/>
      <c r="W21" s="647"/>
      <c r="X21" s="647"/>
      <c r="Y21" s="1237"/>
      <c r="Z21" s="647"/>
      <c r="AA21" s="1237"/>
    </row>
    <row r="22" spans="1:27" s="207" customFormat="1" ht="66.75" customHeight="1">
      <c r="A22" s="205" t="s">
        <v>403</v>
      </c>
      <c r="B22" s="206" t="s">
        <v>384</v>
      </c>
      <c r="C22" s="647">
        <v>0</v>
      </c>
      <c r="D22" s="647">
        <v>13411728.203329999</v>
      </c>
      <c r="E22" s="647">
        <v>0</v>
      </c>
      <c r="F22" s="647">
        <v>320369.51213000005</v>
      </c>
      <c r="G22" s="647">
        <v>0</v>
      </c>
      <c r="H22" s="647">
        <v>0</v>
      </c>
      <c r="I22" s="647">
        <v>0</v>
      </c>
      <c r="J22" s="647">
        <v>5599665.9282500008</v>
      </c>
      <c r="K22" s="647">
        <v>1960119.6833799998</v>
      </c>
      <c r="L22" s="647">
        <v>8444029.8996200003</v>
      </c>
      <c r="M22" s="647">
        <v>7970.8339999999998</v>
      </c>
      <c r="N22" s="647">
        <v>1215564.1455999999</v>
      </c>
      <c r="O22" s="647">
        <v>0</v>
      </c>
      <c r="P22" s="647">
        <v>0</v>
      </c>
      <c r="Q22" s="647">
        <v>5098216.3885899913</v>
      </c>
      <c r="R22" s="647">
        <v>0</v>
      </c>
      <c r="S22" s="647">
        <v>1800</v>
      </c>
      <c r="T22" s="647">
        <v>0</v>
      </c>
      <c r="U22" s="647">
        <v>0</v>
      </c>
      <c r="V22" s="647">
        <v>33489.179060000002</v>
      </c>
      <c r="W22" s="647">
        <v>0</v>
      </c>
      <c r="X22" s="647">
        <v>0</v>
      </c>
      <c r="Y22" s="1235">
        <v>36092953.773959987</v>
      </c>
      <c r="Z22" s="647">
        <v>0</v>
      </c>
      <c r="AA22" s="1235">
        <v>36092953.773959987</v>
      </c>
    </row>
    <row r="23" spans="1:27" s="207" customFormat="1" ht="66.75" customHeight="1">
      <c r="A23" s="205" t="s">
        <v>404</v>
      </c>
      <c r="B23" s="206" t="s">
        <v>386</v>
      </c>
      <c r="C23" s="647">
        <v>0</v>
      </c>
      <c r="D23" s="647">
        <v>0</v>
      </c>
      <c r="E23" s="647">
        <v>0</v>
      </c>
      <c r="F23" s="647">
        <v>0</v>
      </c>
      <c r="G23" s="647">
        <v>0</v>
      </c>
      <c r="H23" s="647">
        <v>0</v>
      </c>
      <c r="I23" s="647">
        <v>0</v>
      </c>
      <c r="J23" s="647">
        <v>0</v>
      </c>
      <c r="K23" s="647">
        <v>0</v>
      </c>
      <c r="L23" s="647">
        <v>0</v>
      </c>
      <c r="M23" s="647">
        <v>0</v>
      </c>
      <c r="N23" s="647">
        <v>0</v>
      </c>
      <c r="O23" s="647">
        <v>0</v>
      </c>
      <c r="P23" s="647">
        <v>0</v>
      </c>
      <c r="Q23" s="647">
        <v>0</v>
      </c>
      <c r="R23" s="647">
        <v>0</v>
      </c>
      <c r="S23" s="647">
        <v>0</v>
      </c>
      <c r="T23" s="647">
        <v>0</v>
      </c>
      <c r="U23" s="647">
        <v>0</v>
      </c>
      <c r="V23" s="647">
        <v>0</v>
      </c>
      <c r="W23" s="647">
        <v>0</v>
      </c>
      <c r="X23" s="647">
        <v>0</v>
      </c>
      <c r="Y23" s="1235">
        <v>0</v>
      </c>
      <c r="Z23" s="647">
        <v>0</v>
      </c>
      <c r="AA23" s="1235">
        <v>0</v>
      </c>
    </row>
    <row r="24" spans="1:27" s="14" customFormat="1" ht="66.75" customHeight="1">
      <c r="A24" s="205" t="s">
        <v>405</v>
      </c>
      <c r="B24" s="206" t="s">
        <v>388</v>
      </c>
      <c r="C24" s="647">
        <v>0</v>
      </c>
      <c r="D24" s="647">
        <v>66366.82626999999</v>
      </c>
      <c r="E24" s="647">
        <v>0</v>
      </c>
      <c r="F24" s="647">
        <v>0</v>
      </c>
      <c r="G24" s="647">
        <v>0</v>
      </c>
      <c r="H24" s="647">
        <v>0</v>
      </c>
      <c r="I24" s="647">
        <v>0</v>
      </c>
      <c r="J24" s="647">
        <v>12750.034119999998</v>
      </c>
      <c r="K24" s="647">
        <v>5348.3023200000007</v>
      </c>
      <c r="L24" s="647">
        <v>0</v>
      </c>
      <c r="M24" s="647">
        <v>0</v>
      </c>
      <c r="N24" s="647">
        <v>0</v>
      </c>
      <c r="O24" s="647">
        <v>0</v>
      </c>
      <c r="P24" s="647">
        <v>0</v>
      </c>
      <c r="Q24" s="647">
        <v>10833.746902470679</v>
      </c>
      <c r="R24" s="647">
        <v>0</v>
      </c>
      <c r="S24" s="647">
        <v>0</v>
      </c>
      <c r="T24" s="647">
        <v>0</v>
      </c>
      <c r="U24" s="647">
        <v>0</v>
      </c>
      <c r="V24" s="647">
        <v>0</v>
      </c>
      <c r="W24" s="647">
        <v>0</v>
      </c>
      <c r="X24" s="647">
        <v>0</v>
      </c>
      <c r="Y24" s="1235">
        <v>95298.90961247067</v>
      </c>
      <c r="Z24" s="647">
        <v>0</v>
      </c>
      <c r="AA24" s="1235">
        <v>95298.90961247067</v>
      </c>
    </row>
    <row r="25" spans="1:27" s="14" customFormat="1" ht="66.75" customHeight="1">
      <c r="A25" s="215" t="s">
        <v>406</v>
      </c>
      <c r="B25" s="216" t="s">
        <v>390</v>
      </c>
      <c r="C25" s="689">
        <v>0</v>
      </c>
      <c r="D25" s="689">
        <v>13345361.37706</v>
      </c>
      <c r="E25" s="689">
        <v>0</v>
      </c>
      <c r="F25" s="689">
        <v>320369.51213000005</v>
      </c>
      <c r="G25" s="689">
        <v>0</v>
      </c>
      <c r="H25" s="689">
        <v>0</v>
      </c>
      <c r="I25" s="1238">
        <v>0</v>
      </c>
      <c r="J25" s="689">
        <v>5586915.8941300008</v>
      </c>
      <c r="K25" s="689">
        <v>1954771.3810599998</v>
      </c>
      <c r="L25" s="689">
        <v>8444029.8996200003</v>
      </c>
      <c r="M25" s="689">
        <v>7970.8339999999998</v>
      </c>
      <c r="N25" s="689">
        <v>1215564.1455999999</v>
      </c>
      <c r="O25" s="689">
        <v>0</v>
      </c>
      <c r="P25" s="689">
        <v>0</v>
      </c>
      <c r="Q25" s="689">
        <v>5087382.6416875208</v>
      </c>
      <c r="R25" s="689">
        <v>0</v>
      </c>
      <c r="S25" s="689">
        <v>1800</v>
      </c>
      <c r="T25" s="689">
        <v>0</v>
      </c>
      <c r="U25" s="689">
        <v>0</v>
      </c>
      <c r="V25" s="689">
        <v>33489.179060000002</v>
      </c>
      <c r="W25" s="689">
        <v>0</v>
      </c>
      <c r="X25" s="689">
        <v>0</v>
      </c>
      <c r="Y25" s="1236">
        <v>35997654.864347517</v>
      </c>
      <c r="Z25" s="689">
        <v>0</v>
      </c>
      <c r="AA25" s="1236">
        <v>35997654.864347517</v>
      </c>
    </row>
    <row r="27" spans="1:27">
      <c r="J27" s="204"/>
    </row>
    <row r="28" spans="1:27">
      <c r="J28" s="204"/>
    </row>
    <row r="29" spans="1:27">
      <c r="J29" s="204"/>
    </row>
    <row r="30" spans="1:27">
      <c r="J30" s="204"/>
    </row>
    <row r="31" spans="1:27">
      <c r="J31" s="204"/>
    </row>
    <row r="32" spans="1:27">
      <c r="J32" s="204"/>
    </row>
    <row r="33" spans="10:10">
      <c r="J33" s="204"/>
    </row>
    <row r="34" spans="10:10">
      <c r="J34" s="204"/>
    </row>
    <row r="35" spans="10:10">
      <c r="J35" s="204"/>
    </row>
    <row r="36" spans="10:10">
      <c r="J36" s="204"/>
    </row>
    <row r="37" spans="10:10">
      <c r="J37" s="204"/>
    </row>
    <row r="38" spans="10:10">
      <c r="J38" s="204"/>
    </row>
    <row r="39" spans="10:10">
      <c r="J39" s="204"/>
    </row>
    <row r="40" spans="10:10">
      <c r="J40" s="204"/>
    </row>
    <row r="41" spans="10:10">
      <c r="J41" s="204"/>
    </row>
    <row r="42" spans="10:10">
      <c r="J42" s="204"/>
    </row>
    <row r="43" spans="10:10">
      <c r="J43" s="204"/>
    </row>
    <row r="44" spans="10:10">
      <c r="J44" s="204"/>
    </row>
    <row r="45" spans="10:10">
      <c r="J45" s="204"/>
    </row>
  </sheetData>
  <mergeCells count="8">
    <mergeCell ref="A1:H1"/>
    <mergeCell ref="A2:H2"/>
    <mergeCell ref="Y3:AA3"/>
    <mergeCell ref="A4:B5"/>
    <mergeCell ref="C4:X4"/>
    <mergeCell ref="Y4:Y5"/>
    <mergeCell ref="Z4:Z5"/>
    <mergeCell ref="AA4:AA5"/>
  </mergeCells>
  <printOptions horizontalCentered="1"/>
  <pageMargins left="0" right="0" top="0.59055118110236227" bottom="0" header="0.51181102362204722" footer="0.51181102362204722"/>
  <pageSetup paperSize="9" scale="31" orientation="landscape" horizontalDpi="200" verticalDpi="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AA45"/>
  <sheetViews>
    <sheetView zoomScale="60" zoomScaleNormal="60" workbookViewId="0">
      <selection sqref="A1:XFD1048576"/>
    </sheetView>
  </sheetViews>
  <sheetFormatPr defaultColWidth="9" defaultRowHeight="21"/>
  <cols>
    <col min="1" max="1" width="40.140625" style="64" customWidth="1"/>
    <col min="2" max="2" width="32.85546875" style="64" hidden="1" customWidth="1"/>
    <col min="3" max="3" width="14.85546875" style="116" customWidth="1"/>
    <col min="4" max="4" width="15.85546875" style="116" customWidth="1"/>
    <col min="5" max="9" width="14.85546875" style="116" customWidth="1"/>
    <col min="10" max="10" width="14.85546875" style="1224" customWidth="1"/>
    <col min="11" max="11" width="14.85546875" style="116" customWidth="1"/>
    <col min="12" max="12" width="15.85546875" style="116" customWidth="1"/>
    <col min="13" max="13" width="14.85546875" style="116" customWidth="1"/>
    <col min="14" max="14" width="15.85546875" style="116" customWidth="1"/>
    <col min="15" max="21" width="14.85546875" style="116" customWidth="1"/>
    <col min="22" max="22" width="15.85546875" style="116" customWidth="1"/>
    <col min="23" max="24" width="14.85546875" style="116" customWidth="1"/>
    <col min="25" max="27" width="15.85546875" style="116" customWidth="1"/>
    <col min="28" max="16384" width="9" style="64"/>
  </cols>
  <sheetData>
    <row r="1" spans="1:27" s="78" customFormat="1" ht="28.5">
      <c r="A1" s="1570" t="s">
        <v>846</v>
      </c>
      <c r="B1" s="1570"/>
      <c r="C1" s="1570"/>
      <c r="D1" s="1570"/>
      <c r="E1" s="1570"/>
      <c r="F1" s="1570"/>
      <c r="G1" s="1570"/>
      <c r="H1" s="1570"/>
      <c r="I1" s="1570"/>
      <c r="J1" s="1570"/>
      <c r="K1" s="1570"/>
      <c r="L1" s="1143"/>
      <c r="M1" s="1143"/>
      <c r="N1" s="1143"/>
      <c r="O1" s="1143"/>
      <c r="P1" s="1143"/>
      <c r="Q1" s="1143"/>
      <c r="R1" s="1143"/>
      <c r="S1" s="1143"/>
      <c r="T1" s="1143"/>
      <c r="U1" s="1143"/>
      <c r="V1" s="1143"/>
      <c r="W1" s="1143"/>
      <c r="X1" s="1143"/>
      <c r="Y1" s="1143"/>
      <c r="Z1" s="1143"/>
      <c r="AA1" s="1143"/>
    </row>
    <row r="2" spans="1:27" s="78" customFormat="1" ht="28.5">
      <c r="A2" s="1570" t="s">
        <v>914</v>
      </c>
      <c r="B2" s="1570"/>
      <c r="C2" s="1570"/>
      <c r="D2" s="1570"/>
      <c r="E2" s="1570"/>
      <c r="F2" s="1570"/>
      <c r="G2" s="1570"/>
      <c r="H2" s="1570"/>
      <c r="I2" s="1570"/>
      <c r="J2" s="1570"/>
      <c r="K2" s="1570"/>
      <c r="L2" s="1143"/>
      <c r="M2" s="1143"/>
      <c r="N2" s="1143"/>
      <c r="O2" s="1143"/>
      <c r="P2" s="1143"/>
      <c r="Q2" s="1143"/>
      <c r="R2" s="1143"/>
      <c r="S2" s="1143"/>
      <c r="T2" s="1143"/>
      <c r="U2" s="1143"/>
      <c r="V2" s="1143"/>
      <c r="W2" s="1143"/>
      <c r="X2" s="1143"/>
      <c r="Y2" s="1143"/>
      <c r="Z2" s="1143"/>
      <c r="AA2" s="1143"/>
    </row>
    <row r="3" spans="1:27">
      <c r="A3" s="63"/>
      <c r="B3" s="63"/>
      <c r="C3" s="1219">
        <v>1000</v>
      </c>
      <c r="J3" s="116"/>
      <c r="Y3" s="1566" t="s">
        <v>536</v>
      </c>
      <c r="Z3" s="1566"/>
      <c r="AA3" s="1566"/>
    </row>
    <row r="4" spans="1:27">
      <c r="A4" s="1586" t="s">
        <v>0</v>
      </c>
      <c r="B4" s="1587"/>
      <c r="C4" s="1581" t="s">
        <v>377</v>
      </c>
      <c r="D4" s="1581"/>
      <c r="E4" s="1581"/>
      <c r="F4" s="1581"/>
      <c r="G4" s="1581"/>
      <c r="H4" s="1581"/>
      <c r="I4" s="1581"/>
      <c r="J4" s="1581"/>
      <c r="K4" s="1581"/>
      <c r="L4" s="1581"/>
      <c r="M4" s="1581"/>
      <c r="N4" s="1581"/>
      <c r="O4" s="1581"/>
      <c r="P4" s="1581"/>
      <c r="Q4" s="1581"/>
      <c r="R4" s="1581"/>
      <c r="S4" s="1581"/>
      <c r="T4" s="1581"/>
      <c r="U4" s="1581"/>
      <c r="V4" s="1581"/>
      <c r="W4" s="1581"/>
      <c r="X4" s="1581"/>
      <c r="Y4" s="1554" t="s">
        <v>270</v>
      </c>
      <c r="Z4" s="1583" t="s">
        <v>381</v>
      </c>
      <c r="AA4" s="1554" t="s">
        <v>407</v>
      </c>
    </row>
    <row r="5" spans="1:27">
      <c r="A5" s="1588"/>
      <c r="B5" s="1589"/>
      <c r="C5" s="202" t="s">
        <v>799</v>
      </c>
      <c r="D5" s="202" t="s">
        <v>169</v>
      </c>
      <c r="E5" s="202" t="s">
        <v>284</v>
      </c>
      <c r="F5" s="202" t="s">
        <v>171</v>
      </c>
      <c r="G5" s="202" t="s">
        <v>172</v>
      </c>
      <c r="H5" s="202" t="s">
        <v>173</v>
      </c>
      <c r="I5" s="202" t="s">
        <v>174</v>
      </c>
      <c r="J5" s="202" t="s">
        <v>175</v>
      </c>
      <c r="K5" s="202" t="s">
        <v>176</v>
      </c>
      <c r="L5" s="202" t="s">
        <v>177</v>
      </c>
      <c r="M5" s="202" t="s">
        <v>178</v>
      </c>
      <c r="N5" s="202" t="s">
        <v>179</v>
      </c>
      <c r="O5" s="202" t="s">
        <v>180</v>
      </c>
      <c r="P5" s="1210" t="s">
        <v>181</v>
      </c>
      <c r="Q5" s="202" t="s">
        <v>182</v>
      </c>
      <c r="R5" s="202" t="s">
        <v>183</v>
      </c>
      <c r="S5" s="202" t="s">
        <v>184</v>
      </c>
      <c r="T5" s="202" t="s">
        <v>796</v>
      </c>
      <c r="U5" s="202" t="s">
        <v>344</v>
      </c>
      <c r="V5" s="202" t="s">
        <v>185</v>
      </c>
      <c r="W5" s="202" t="s">
        <v>186</v>
      </c>
      <c r="X5" s="202" t="s">
        <v>187</v>
      </c>
      <c r="Y5" s="1582"/>
      <c r="Z5" s="1584"/>
      <c r="AA5" s="1585"/>
    </row>
    <row r="6" spans="1:27" s="214" customFormat="1" ht="69" customHeight="1">
      <c r="A6" s="208" t="s">
        <v>378</v>
      </c>
      <c r="B6" s="209" t="s">
        <v>382</v>
      </c>
      <c r="C6" s="1207"/>
      <c r="D6" s="1207"/>
      <c r="E6" s="1207"/>
      <c r="F6" s="1207"/>
      <c r="G6" s="1207"/>
      <c r="H6" s="1207"/>
      <c r="I6" s="1207"/>
      <c r="J6" s="1207"/>
      <c r="K6" s="1207"/>
      <c r="L6" s="1207"/>
      <c r="M6" s="1207"/>
      <c r="N6" s="1207"/>
      <c r="O6" s="1207"/>
      <c r="P6" s="1207"/>
      <c r="Q6" s="1207"/>
      <c r="R6" s="1207"/>
      <c r="S6" s="1207"/>
      <c r="T6" s="1207"/>
      <c r="U6" s="1207"/>
      <c r="V6" s="1207"/>
      <c r="W6" s="1207"/>
      <c r="X6" s="1207"/>
      <c r="Y6" s="1216"/>
      <c r="Z6" s="1207"/>
      <c r="AA6" s="1216"/>
    </row>
    <row r="7" spans="1:27" s="214" customFormat="1" ht="69" customHeight="1">
      <c r="A7" s="205" t="s">
        <v>383</v>
      </c>
      <c r="B7" s="206" t="s">
        <v>384</v>
      </c>
      <c r="C7" s="1208">
        <v>0</v>
      </c>
      <c r="D7" s="1208">
        <v>18451.07387</v>
      </c>
      <c r="E7" s="1208">
        <v>0</v>
      </c>
      <c r="F7" s="1208">
        <v>0</v>
      </c>
      <c r="G7" s="1208">
        <v>0</v>
      </c>
      <c r="H7" s="1208">
        <v>0</v>
      </c>
      <c r="I7" s="1208">
        <v>0</v>
      </c>
      <c r="J7" s="1208">
        <v>0</v>
      </c>
      <c r="K7" s="1208">
        <v>0</v>
      </c>
      <c r="L7" s="1208">
        <v>24587.171159999998</v>
      </c>
      <c r="M7" s="1208">
        <v>0</v>
      </c>
      <c r="N7" s="1208">
        <v>18448.844000000001</v>
      </c>
      <c r="O7" s="1208">
        <v>0</v>
      </c>
      <c r="P7" s="1208">
        <v>0</v>
      </c>
      <c r="Q7" s="1208">
        <v>0</v>
      </c>
      <c r="R7" s="1208">
        <v>0</v>
      </c>
      <c r="S7" s="1208">
        <v>0</v>
      </c>
      <c r="T7" s="1208">
        <v>0</v>
      </c>
      <c r="U7" s="1208">
        <v>0</v>
      </c>
      <c r="V7" s="1208">
        <v>26811.562999999998</v>
      </c>
      <c r="W7" s="1208">
        <v>0</v>
      </c>
      <c r="X7" s="1208">
        <v>0</v>
      </c>
      <c r="Y7" s="1425">
        <v>88298.652029999997</v>
      </c>
      <c r="Z7" s="1208">
        <v>0</v>
      </c>
      <c r="AA7" s="1425">
        <v>88298.652029999997</v>
      </c>
    </row>
    <row r="8" spans="1:27" s="210" customFormat="1" ht="69" customHeight="1">
      <c r="A8" s="205" t="s">
        <v>385</v>
      </c>
      <c r="B8" s="206" t="s">
        <v>386</v>
      </c>
      <c r="C8" s="1208">
        <v>0</v>
      </c>
      <c r="D8" s="1208">
        <v>0</v>
      </c>
      <c r="E8" s="1208">
        <v>0</v>
      </c>
      <c r="F8" s="1208">
        <v>0</v>
      </c>
      <c r="G8" s="1208">
        <v>0</v>
      </c>
      <c r="H8" s="1208">
        <v>0</v>
      </c>
      <c r="I8" s="1208">
        <v>0</v>
      </c>
      <c r="J8" s="1208">
        <v>0</v>
      </c>
      <c r="K8" s="1208">
        <v>0</v>
      </c>
      <c r="L8" s="1208">
        <v>0</v>
      </c>
      <c r="M8" s="1208">
        <v>0</v>
      </c>
      <c r="N8" s="1208">
        <v>0</v>
      </c>
      <c r="O8" s="1208">
        <v>0</v>
      </c>
      <c r="P8" s="1208">
        <v>0</v>
      </c>
      <c r="Q8" s="1208">
        <v>0</v>
      </c>
      <c r="R8" s="1208">
        <v>0</v>
      </c>
      <c r="S8" s="1208">
        <v>0</v>
      </c>
      <c r="T8" s="1208">
        <v>0</v>
      </c>
      <c r="U8" s="1208">
        <v>0</v>
      </c>
      <c r="V8" s="1208">
        <v>0</v>
      </c>
      <c r="W8" s="1208">
        <v>0</v>
      </c>
      <c r="X8" s="1208">
        <v>0</v>
      </c>
      <c r="Y8" s="1425">
        <v>0</v>
      </c>
      <c r="Z8" s="1208">
        <v>0</v>
      </c>
      <c r="AA8" s="1425">
        <v>0</v>
      </c>
    </row>
    <row r="9" spans="1:27" s="210" customFormat="1" ht="69" customHeight="1">
      <c r="A9" s="205" t="s">
        <v>387</v>
      </c>
      <c r="B9" s="206" t="s">
        <v>388</v>
      </c>
      <c r="C9" s="1208">
        <v>0</v>
      </c>
      <c r="D9" s="1208">
        <v>5367.1204200000002</v>
      </c>
      <c r="E9" s="1208">
        <v>0</v>
      </c>
      <c r="F9" s="1208">
        <v>0</v>
      </c>
      <c r="G9" s="1208">
        <v>0</v>
      </c>
      <c r="H9" s="1208">
        <v>0</v>
      </c>
      <c r="I9" s="1208">
        <v>0</v>
      </c>
      <c r="J9" s="1208">
        <v>0</v>
      </c>
      <c r="K9" s="1208">
        <v>0</v>
      </c>
      <c r="L9" s="1208">
        <v>1.09128</v>
      </c>
      <c r="M9" s="1208">
        <v>0</v>
      </c>
      <c r="N9" s="1208">
        <v>0</v>
      </c>
      <c r="O9" s="1208">
        <v>0</v>
      </c>
      <c r="P9" s="1208">
        <v>0</v>
      </c>
      <c r="Q9" s="1208">
        <v>0</v>
      </c>
      <c r="R9" s="1208">
        <v>0</v>
      </c>
      <c r="S9" s="1208">
        <v>0</v>
      </c>
      <c r="T9" s="1208">
        <v>0</v>
      </c>
      <c r="U9" s="1208">
        <v>0</v>
      </c>
      <c r="V9" s="1208">
        <v>0</v>
      </c>
      <c r="W9" s="1208">
        <v>0</v>
      </c>
      <c r="X9" s="1208">
        <v>0</v>
      </c>
      <c r="Y9" s="1425">
        <v>5368.2116999999998</v>
      </c>
      <c r="Z9" s="1208">
        <v>0</v>
      </c>
      <c r="AA9" s="1425">
        <v>5368.2116999999998</v>
      </c>
    </row>
    <row r="10" spans="1:27" s="210" customFormat="1" ht="69" customHeight="1">
      <c r="A10" s="205" t="s">
        <v>389</v>
      </c>
      <c r="B10" s="206" t="s">
        <v>390</v>
      </c>
      <c r="C10" s="1209">
        <v>0</v>
      </c>
      <c r="D10" s="1209">
        <v>13083.953449999999</v>
      </c>
      <c r="E10" s="1209">
        <v>0</v>
      </c>
      <c r="F10" s="1209">
        <v>0</v>
      </c>
      <c r="G10" s="1209">
        <v>0</v>
      </c>
      <c r="H10" s="1209">
        <v>0</v>
      </c>
      <c r="I10" s="1209">
        <v>0</v>
      </c>
      <c r="J10" s="1209">
        <v>0</v>
      </c>
      <c r="K10" s="1209">
        <v>0</v>
      </c>
      <c r="L10" s="1209">
        <v>24586.079879999994</v>
      </c>
      <c r="M10" s="1209">
        <v>0</v>
      </c>
      <c r="N10" s="1209">
        <v>18448.844000000001</v>
      </c>
      <c r="O10" s="1209">
        <v>0</v>
      </c>
      <c r="P10" s="1209">
        <v>0</v>
      </c>
      <c r="Q10" s="1209">
        <v>0</v>
      </c>
      <c r="R10" s="1209">
        <v>0</v>
      </c>
      <c r="S10" s="1209">
        <v>0</v>
      </c>
      <c r="T10" s="1209">
        <v>0</v>
      </c>
      <c r="U10" s="1209">
        <v>0</v>
      </c>
      <c r="V10" s="1209">
        <v>26811.562999999998</v>
      </c>
      <c r="W10" s="1209">
        <v>0</v>
      </c>
      <c r="X10" s="1209">
        <v>0</v>
      </c>
      <c r="Y10" s="1218">
        <v>82930.440329999983</v>
      </c>
      <c r="Z10" s="1209">
        <v>0</v>
      </c>
      <c r="AA10" s="1218">
        <v>82930.440329999983</v>
      </c>
    </row>
    <row r="11" spans="1:27" s="210" customFormat="1" ht="69" customHeight="1">
      <c r="A11" s="213" t="s">
        <v>379</v>
      </c>
      <c r="B11" s="209" t="s">
        <v>391</v>
      </c>
      <c r="C11" s="1208"/>
      <c r="D11" s="1208">
        <v>0</v>
      </c>
      <c r="E11" s="1208"/>
      <c r="F11" s="1208"/>
      <c r="G11" s="1208"/>
      <c r="H11" s="1208"/>
      <c r="I11" s="1208"/>
      <c r="J11" s="1208"/>
      <c r="K11" s="1208"/>
      <c r="L11" s="1208">
        <v>0</v>
      </c>
      <c r="M11" s="1208"/>
      <c r="N11" s="1208">
        <v>0</v>
      </c>
      <c r="O11" s="1208"/>
      <c r="P11" s="1208"/>
      <c r="Q11" s="1208"/>
      <c r="R11" s="1208"/>
      <c r="S11" s="1208"/>
      <c r="T11" s="1208"/>
      <c r="U11" s="1208"/>
      <c r="V11" s="1208">
        <v>0</v>
      </c>
      <c r="W11" s="1208"/>
      <c r="X11" s="1208"/>
      <c r="Y11" s="1217"/>
      <c r="Z11" s="1208"/>
      <c r="AA11" s="1217"/>
    </row>
    <row r="12" spans="1:27" s="210" customFormat="1" ht="69" customHeight="1">
      <c r="A12" s="205" t="s">
        <v>392</v>
      </c>
      <c r="B12" s="206" t="s">
        <v>384</v>
      </c>
      <c r="C12" s="1208">
        <v>0</v>
      </c>
      <c r="D12" s="1208">
        <v>1411887.22903</v>
      </c>
      <c r="E12" s="1208">
        <v>0</v>
      </c>
      <c r="F12" s="1208">
        <v>0</v>
      </c>
      <c r="G12" s="1208">
        <v>0</v>
      </c>
      <c r="H12" s="1208">
        <v>0</v>
      </c>
      <c r="I12" s="1208">
        <v>0</v>
      </c>
      <c r="J12" s="1208">
        <v>0</v>
      </c>
      <c r="K12" s="1208">
        <v>0</v>
      </c>
      <c r="L12" s="1208">
        <v>222097.74761999998</v>
      </c>
      <c r="M12" s="1208">
        <v>0</v>
      </c>
      <c r="N12" s="1208">
        <v>10860.3</v>
      </c>
      <c r="O12" s="1208">
        <v>0</v>
      </c>
      <c r="P12" s="1208">
        <v>0</v>
      </c>
      <c r="Q12" s="1208">
        <v>0</v>
      </c>
      <c r="R12" s="1208">
        <v>0</v>
      </c>
      <c r="S12" s="1208">
        <v>0</v>
      </c>
      <c r="T12" s="1208">
        <v>0</v>
      </c>
      <c r="U12" s="1208">
        <v>0</v>
      </c>
      <c r="V12" s="1208">
        <v>2070.924</v>
      </c>
      <c r="W12" s="1208">
        <v>0</v>
      </c>
      <c r="X12" s="1208">
        <v>0</v>
      </c>
      <c r="Y12" s="1425">
        <v>1646916.2006500002</v>
      </c>
      <c r="Z12" s="1208">
        <v>0</v>
      </c>
      <c r="AA12" s="1425">
        <v>1646916.2006500002</v>
      </c>
    </row>
    <row r="13" spans="1:27" s="210" customFormat="1" ht="69" customHeight="1">
      <c r="A13" s="205" t="s">
        <v>393</v>
      </c>
      <c r="B13" s="206" t="s">
        <v>386</v>
      </c>
      <c r="C13" s="1208">
        <v>0</v>
      </c>
      <c r="D13" s="1208">
        <v>0</v>
      </c>
      <c r="E13" s="1208">
        <v>0</v>
      </c>
      <c r="F13" s="1208">
        <v>0</v>
      </c>
      <c r="G13" s="1208">
        <v>0</v>
      </c>
      <c r="H13" s="1208">
        <v>0</v>
      </c>
      <c r="I13" s="1208">
        <v>0</v>
      </c>
      <c r="J13" s="1208">
        <v>0</v>
      </c>
      <c r="K13" s="1208">
        <v>0</v>
      </c>
      <c r="L13" s="1208">
        <v>0</v>
      </c>
      <c r="M13" s="1208">
        <v>0</v>
      </c>
      <c r="N13" s="1208">
        <v>0</v>
      </c>
      <c r="O13" s="1208">
        <v>0</v>
      </c>
      <c r="P13" s="1208">
        <v>0</v>
      </c>
      <c r="Q13" s="1208">
        <v>0</v>
      </c>
      <c r="R13" s="1208">
        <v>0</v>
      </c>
      <c r="S13" s="1208">
        <v>0</v>
      </c>
      <c r="T13" s="1208">
        <v>0</v>
      </c>
      <c r="U13" s="1208">
        <v>0</v>
      </c>
      <c r="V13" s="1208">
        <v>0</v>
      </c>
      <c r="W13" s="1208">
        <v>0</v>
      </c>
      <c r="X13" s="1208">
        <v>0</v>
      </c>
      <c r="Y13" s="1425">
        <v>0</v>
      </c>
      <c r="Z13" s="1208">
        <v>0</v>
      </c>
      <c r="AA13" s="1425">
        <v>0</v>
      </c>
    </row>
    <row r="14" spans="1:27" s="210" customFormat="1" ht="69" customHeight="1">
      <c r="A14" s="205" t="s">
        <v>394</v>
      </c>
      <c r="B14" s="206" t="s">
        <v>388</v>
      </c>
      <c r="C14" s="1208">
        <v>0</v>
      </c>
      <c r="D14" s="1208">
        <v>63174.161350000002</v>
      </c>
      <c r="E14" s="1208">
        <v>0</v>
      </c>
      <c r="F14" s="1208">
        <v>0</v>
      </c>
      <c r="G14" s="1208">
        <v>0</v>
      </c>
      <c r="H14" s="1208">
        <v>0</v>
      </c>
      <c r="I14" s="1208">
        <v>0</v>
      </c>
      <c r="J14" s="1208">
        <v>0</v>
      </c>
      <c r="K14" s="1208">
        <v>0</v>
      </c>
      <c r="L14" s="1208">
        <v>0</v>
      </c>
      <c r="M14" s="1208">
        <v>0</v>
      </c>
      <c r="N14" s="1208">
        <v>0</v>
      </c>
      <c r="O14" s="1208">
        <v>0</v>
      </c>
      <c r="P14" s="1208">
        <v>0</v>
      </c>
      <c r="Q14" s="1208">
        <v>0</v>
      </c>
      <c r="R14" s="1208">
        <v>0</v>
      </c>
      <c r="S14" s="1208">
        <v>0</v>
      </c>
      <c r="T14" s="1208">
        <v>0</v>
      </c>
      <c r="U14" s="1208">
        <v>0</v>
      </c>
      <c r="V14" s="1208">
        <v>0</v>
      </c>
      <c r="W14" s="1208">
        <v>0</v>
      </c>
      <c r="X14" s="1208">
        <v>0</v>
      </c>
      <c r="Y14" s="1425">
        <v>63174.161350000002</v>
      </c>
      <c r="Z14" s="1208">
        <v>0</v>
      </c>
      <c r="AA14" s="1425">
        <v>63174.161350000002</v>
      </c>
    </row>
    <row r="15" spans="1:27" s="210" customFormat="1" ht="69" customHeight="1">
      <c r="A15" s="205" t="s">
        <v>395</v>
      </c>
      <c r="B15" s="206" t="s">
        <v>390</v>
      </c>
      <c r="C15" s="1209">
        <v>0</v>
      </c>
      <c r="D15" s="1209">
        <v>1348713.0676800001</v>
      </c>
      <c r="E15" s="1209">
        <v>0</v>
      </c>
      <c r="F15" s="1209">
        <v>0</v>
      </c>
      <c r="G15" s="1209">
        <v>0</v>
      </c>
      <c r="H15" s="1209">
        <v>0</v>
      </c>
      <c r="I15" s="1209">
        <v>0</v>
      </c>
      <c r="J15" s="1209">
        <v>0</v>
      </c>
      <c r="K15" s="1209">
        <v>0</v>
      </c>
      <c r="L15" s="1209">
        <v>222097.74761999998</v>
      </c>
      <c r="M15" s="1209">
        <v>0</v>
      </c>
      <c r="N15" s="1209">
        <v>10860.3</v>
      </c>
      <c r="O15" s="1209">
        <v>0</v>
      </c>
      <c r="P15" s="1209">
        <v>0</v>
      </c>
      <c r="Q15" s="1209">
        <v>0</v>
      </c>
      <c r="R15" s="1209">
        <v>0</v>
      </c>
      <c r="S15" s="1209">
        <v>0</v>
      </c>
      <c r="T15" s="1209">
        <v>0</v>
      </c>
      <c r="U15" s="1209">
        <v>0</v>
      </c>
      <c r="V15" s="1209">
        <v>2070.924</v>
      </c>
      <c r="W15" s="1209">
        <v>0</v>
      </c>
      <c r="X15" s="1209">
        <v>0</v>
      </c>
      <c r="Y15" s="1218">
        <v>1583742.0393000003</v>
      </c>
      <c r="Z15" s="1209">
        <v>0</v>
      </c>
      <c r="AA15" s="1218">
        <v>1583742.0393000003</v>
      </c>
    </row>
    <row r="16" spans="1:27" s="210" customFormat="1" ht="69" customHeight="1">
      <c r="A16" s="213" t="s">
        <v>380</v>
      </c>
      <c r="B16" s="209" t="s">
        <v>396</v>
      </c>
      <c r="C16" s="1208"/>
      <c r="D16" s="1208">
        <v>0</v>
      </c>
      <c r="E16" s="1208"/>
      <c r="F16" s="1208"/>
      <c r="G16" s="1208"/>
      <c r="H16" s="1208"/>
      <c r="I16" s="1208"/>
      <c r="J16" s="1208"/>
      <c r="K16" s="1208"/>
      <c r="L16" s="1208">
        <v>0</v>
      </c>
      <c r="M16" s="1208"/>
      <c r="N16" s="1208">
        <v>0</v>
      </c>
      <c r="O16" s="1208"/>
      <c r="P16" s="1208"/>
      <c r="Q16" s="1208"/>
      <c r="R16" s="1208"/>
      <c r="S16" s="1208"/>
      <c r="T16" s="1208"/>
      <c r="U16" s="1208"/>
      <c r="V16" s="1208">
        <v>0</v>
      </c>
      <c r="W16" s="1208"/>
      <c r="X16" s="1208"/>
      <c r="Y16" s="1217"/>
      <c r="Z16" s="1208"/>
      <c r="AA16" s="1217"/>
    </row>
    <row r="17" spans="1:27" s="210" customFormat="1" ht="69" customHeight="1">
      <c r="A17" s="205" t="s">
        <v>397</v>
      </c>
      <c r="B17" s="206" t="s">
        <v>384</v>
      </c>
      <c r="C17" s="1208">
        <v>0</v>
      </c>
      <c r="D17" s="1208">
        <v>4860.1405100000002</v>
      </c>
      <c r="E17" s="1208">
        <v>0</v>
      </c>
      <c r="F17" s="1208">
        <v>0</v>
      </c>
      <c r="G17" s="1208">
        <v>0</v>
      </c>
      <c r="H17" s="1208">
        <v>0</v>
      </c>
      <c r="I17" s="1208">
        <v>0</v>
      </c>
      <c r="J17" s="1208">
        <v>0</v>
      </c>
      <c r="K17" s="1208">
        <v>0</v>
      </c>
      <c r="L17" s="1208">
        <v>0</v>
      </c>
      <c r="M17" s="1208">
        <v>0</v>
      </c>
      <c r="N17" s="1208">
        <v>23638.35</v>
      </c>
      <c r="O17" s="1208">
        <v>0</v>
      </c>
      <c r="P17" s="1208">
        <v>0</v>
      </c>
      <c r="Q17" s="1208">
        <v>0</v>
      </c>
      <c r="R17" s="1208">
        <v>0</v>
      </c>
      <c r="S17" s="1208">
        <v>0</v>
      </c>
      <c r="T17" s="1208">
        <v>0</v>
      </c>
      <c r="U17" s="1208">
        <v>0</v>
      </c>
      <c r="V17" s="1208">
        <v>0</v>
      </c>
      <c r="W17" s="1208">
        <v>0</v>
      </c>
      <c r="X17" s="1208">
        <v>0</v>
      </c>
      <c r="Y17" s="1425">
        <v>28498.49051</v>
      </c>
      <c r="Z17" s="1208">
        <v>0</v>
      </c>
      <c r="AA17" s="1425">
        <v>28498.49051</v>
      </c>
    </row>
    <row r="18" spans="1:27" s="210" customFormat="1" ht="69" customHeight="1">
      <c r="A18" s="205" t="s">
        <v>398</v>
      </c>
      <c r="B18" s="206" t="s">
        <v>386</v>
      </c>
      <c r="C18" s="1208">
        <v>0</v>
      </c>
      <c r="D18" s="1208">
        <v>0</v>
      </c>
      <c r="E18" s="1208">
        <v>0</v>
      </c>
      <c r="F18" s="1208">
        <v>0</v>
      </c>
      <c r="G18" s="1208">
        <v>0</v>
      </c>
      <c r="H18" s="1208">
        <v>0</v>
      </c>
      <c r="I18" s="1208">
        <v>0</v>
      </c>
      <c r="J18" s="1208">
        <v>0</v>
      </c>
      <c r="K18" s="1208">
        <v>0</v>
      </c>
      <c r="L18" s="1208">
        <v>0</v>
      </c>
      <c r="M18" s="1208">
        <v>0</v>
      </c>
      <c r="N18" s="1208">
        <v>0</v>
      </c>
      <c r="O18" s="1208">
        <v>0</v>
      </c>
      <c r="P18" s="1208">
        <v>0</v>
      </c>
      <c r="Q18" s="1208">
        <v>0</v>
      </c>
      <c r="R18" s="1208">
        <v>0</v>
      </c>
      <c r="S18" s="1208">
        <v>0</v>
      </c>
      <c r="T18" s="1208">
        <v>0</v>
      </c>
      <c r="U18" s="1208">
        <v>0</v>
      </c>
      <c r="V18" s="1208">
        <v>0</v>
      </c>
      <c r="W18" s="1208">
        <v>0</v>
      </c>
      <c r="X18" s="1208">
        <v>0</v>
      </c>
      <c r="Y18" s="1425">
        <v>0</v>
      </c>
      <c r="Z18" s="1208">
        <v>0</v>
      </c>
      <c r="AA18" s="1425">
        <v>0</v>
      </c>
    </row>
    <row r="19" spans="1:27" s="210" customFormat="1" ht="69" customHeight="1">
      <c r="A19" s="205" t="s">
        <v>399</v>
      </c>
      <c r="B19" s="206" t="s">
        <v>388</v>
      </c>
      <c r="C19" s="1208">
        <v>0</v>
      </c>
      <c r="D19" s="1208">
        <v>0</v>
      </c>
      <c r="E19" s="1208">
        <v>0</v>
      </c>
      <c r="F19" s="1208">
        <v>0</v>
      </c>
      <c r="G19" s="1208">
        <v>0</v>
      </c>
      <c r="H19" s="1208">
        <v>0</v>
      </c>
      <c r="I19" s="1208">
        <v>0</v>
      </c>
      <c r="J19" s="1208">
        <v>0</v>
      </c>
      <c r="K19" s="1208">
        <v>0</v>
      </c>
      <c r="L19" s="1208">
        <v>0</v>
      </c>
      <c r="M19" s="1208">
        <v>0</v>
      </c>
      <c r="N19" s="1208">
        <v>0</v>
      </c>
      <c r="O19" s="1208">
        <v>0</v>
      </c>
      <c r="P19" s="1208">
        <v>0</v>
      </c>
      <c r="Q19" s="1208">
        <v>0</v>
      </c>
      <c r="R19" s="1208">
        <v>0</v>
      </c>
      <c r="S19" s="1208">
        <v>0</v>
      </c>
      <c r="T19" s="1208">
        <v>0</v>
      </c>
      <c r="U19" s="1208">
        <v>0</v>
      </c>
      <c r="V19" s="1208">
        <v>0</v>
      </c>
      <c r="W19" s="1208">
        <v>0</v>
      </c>
      <c r="X19" s="1208">
        <v>0</v>
      </c>
      <c r="Y19" s="1425">
        <v>0</v>
      </c>
      <c r="Z19" s="1208">
        <v>0</v>
      </c>
      <c r="AA19" s="1425">
        <v>0</v>
      </c>
    </row>
    <row r="20" spans="1:27" s="210" customFormat="1" ht="69" customHeight="1">
      <c r="A20" s="205" t="s">
        <v>400</v>
      </c>
      <c r="B20" s="206" t="s">
        <v>390</v>
      </c>
      <c r="C20" s="1209">
        <v>0</v>
      </c>
      <c r="D20" s="1209">
        <v>4860.1405100000002</v>
      </c>
      <c r="E20" s="1209">
        <v>0</v>
      </c>
      <c r="F20" s="1209">
        <v>0</v>
      </c>
      <c r="G20" s="1209">
        <v>0</v>
      </c>
      <c r="H20" s="1209">
        <v>0</v>
      </c>
      <c r="I20" s="1209">
        <v>0</v>
      </c>
      <c r="J20" s="1209">
        <v>0</v>
      </c>
      <c r="K20" s="1209">
        <v>0</v>
      </c>
      <c r="L20" s="1209">
        <v>0</v>
      </c>
      <c r="M20" s="1209">
        <v>0</v>
      </c>
      <c r="N20" s="1209">
        <v>23638.35</v>
      </c>
      <c r="O20" s="1209">
        <v>0</v>
      </c>
      <c r="P20" s="1209">
        <v>0</v>
      </c>
      <c r="Q20" s="1209">
        <v>0</v>
      </c>
      <c r="R20" s="1209">
        <v>0</v>
      </c>
      <c r="S20" s="1209">
        <v>0</v>
      </c>
      <c r="T20" s="1209">
        <v>0</v>
      </c>
      <c r="U20" s="1209">
        <v>0</v>
      </c>
      <c r="V20" s="1209">
        <v>0</v>
      </c>
      <c r="W20" s="1209">
        <v>0</v>
      </c>
      <c r="X20" s="1209">
        <v>0</v>
      </c>
      <c r="Y20" s="1218">
        <v>28498.49051</v>
      </c>
      <c r="Z20" s="1209">
        <v>0</v>
      </c>
      <c r="AA20" s="1218">
        <v>28498.49051</v>
      </c>
    </row>
    <row r="21" spans="1:27" s="210" customFormat="1" ht="69" customHeight="1">
      <c r="A21" s="213" t="s">
        <v>401</v>
      </c>
      <c r="B21" s="209" t="s">
        <v>402</v>
      </c>
      <c r="C21" s="1208"/>
      <c r="D21" s="1208"/>
      <c r="E21" s="1208"/>
      <c r="F21" s="1208"/>
      <c r="G21" s="1208"/>
      <c r="H21" s="1208"/>
      <c r="I21" s="1208"/>
      <c r="J21" s="1208"/>
      <c r="K21" s="1208"/>
      <c r="L21" s="1208"/>
      <c r="M21" s="1208"/>
      <c r="N21" s="1208"/>
      <c r="O21" s="1208"/>
      <c r="P21" s="1208"/>
      <c r="Q21" s="1208"/>
      <c r="R21" s="1208"/>
      <c r="S21" s="1208"/>
      <c r="T21" s="1208"/>
      <c r="U21" s="1208"/>
      <c r="V21" s="1208"/>
      <c r="W21" s="1208"/>
      <c r="X21" s="1208"/>
      <c r="Y21" s="1217"/>
      <c r="Z21" s="1208"/>
      <c r="AA21" s="1217"/>
    </row>
    <row r="22" spans="1:27" s="210" customFormat="1" ht="69" customHeight="1">
      <c r="A22" s="205" t="s">
        <v>403</v>
      </c>
      <c r="B22" s="206" t="s">
        <v>384</v>
      </c>
      <c r="C22" s="1208">
        <v>0</v>
      </c>
      <c r="D22" s="1208">
        <v>1435198.4434100001</v>
      </c>
      <c r="E22" s="1208">
        <v>0</v>
      </c>
      <c r="F22" s="1208">
        <v>0</v>
      </c>
      <c r="G22" s="1208">
        <v>0</v>
      </c>
      <c r="H22" s="1208">
        <v>0</v>
      </c>
      <c r="I22" s="1208">
        <v>0</v>
      </c>
      <c r="J22" s="1208">
        <v>0</v>
      </c>
      <c r="K22" s="1208">
        <v>0</v>
      </c>
      <c r="L22" s="1208">
        <v>246684.91877999998</v>
      </c>
      <c r="M22" s="1208">
        <v>0</v>
      </c>
      <c r="N22" s="1208">
        <v>52947.493999999999</v>
      </c>
      <c r="O22" s="1208">
        <v>0</v>
      </c>
      <c r="P22" s="1208">
        <v>0</v>
      </c>
      <c r="Q22" s="1208">
        <v>0</v>
      </c>
      <c r="R22" s="1208">
        <v>0</v>
      </c>
      <c r="S22" s="1208">
        <v>0</v>
      </c>
      <c r="T22" s="1208">
        <v>0</v>
      </c>
      <c r="U22" s="1208">
        <v>0</v>
      </c>
      <c r="V22" s="1208">
        <v>28882.486999999997</v>
      </c>
      <c r="W22" s="1208">
        <v>0</v>
      </c>
      <c r="X22" s="1208">
        <v>0</v>
      </c>
      <c r="Y22" s="1425">
        <v>1763713.3431899999</v>
      </c>
      <c r="Z22" s="1208">
        <v>0</v>
      </c>
      <c r="AA22" s="1425">
        <v>1763713.3431899999</v>
      </c>
    </row>
    <row r="23" spans="1:27" s="210" customFormat="1" ht="69" customHeight="1">
      <c r="A23" s="205" t="s">
        <v>404</v>
      </c>
      <c r="B23" s="206" t="s">
        <v>386</v>
      </c>
      <c r="C23" s="1208">
        <v>0</v>
      </c>
      <c r="D23" s="1208">
        <v>0</v>
      </c>
      <c r="E23" s="1208">
        <v>0</v>
      </c>
      <c r="F23" s="1208">
        <v>0</v>
      </c>
      <c r="G23" s="1208">
        <v>0</v>
      </c>
      <c r="H23" s="1208">
        <v>0</v>
      </c>
      <c r="I23" s="1208">
        <v>0</v>
      </c>
      <c r="J23" s="1208">
        <v>0</v>
      </c>
      <c r="K23" s="1208">
        <v>0</v>
      </c>
      <c r="L23" s="1208">
        <v>0</v>
      </c>
      <c r="M23" s="1208">
        <v>0</v>
      </c>
      <c r="N23" s="1208">
        <v>0</v>
      </c>
      <c r="O23" s="1208">
        <v>0</v>
      </c>
      <c r="P23" s="1208">
        <v>0</v>
      </c>
      <c r="Q23" s="1208">
        <v>0</v>
      </c>
      <c r="R23" s="1208">
        <v>0</v>
      </c>
      <c r="S23" s="1208">
        <v>0</v>
      </c>
      <c r="T23" s="1208">
        <v>0</v>
      </c>
      <c r="U23" s="1208">
        <v>0</v>
      </c>
      <c r="V23" s="1208">
        <v>0</v>
      </c>
      <c r="W23" s="1208">
        <v>0</v>
      </c>
      <c r="X23" s="1208">
        <v>0</v>
      </c>
      <c r="Y23" s="1425">
        <v>0</v>
      </c>
      <c r="Z23" s="1208">
        <v>0</v>
      </c>
      <c r="AA23" s="1425">
        <v>0</v>
      </c>
    </row>
    <row r="24" spans="1:27" s="214" customFormat="1" ht="69" customHeight="1">
      <c r="A24" s="205" t="s">
        <v>405</v>
      </c>
      <c r="B24" s="206" t="s">
        <v>388</v>
      </c>
      <c r="C24" s="1208">
        <v>0</v>
      </c>
      <c r="D24" s="1208">
        <v>68541.281770000001</v>
      </c>
      <c r="E24" s="1208">
        <v>0</v>
      </c>
      <c r="F24" s="1208">
        <v>0</v>
      </c>
      <c r="G24" s="1208">
        <v>0</v>
      </c>
      <c r="H24" s="1208">
        <v>0</v>
      </c>
      <c r="I24" s="1208">
        <v>0</v>
      </c>
      <c r="J24" s="1208">
        <v>0</v>
      </c>
      <c r="K24" s="1208">
        <v>0</v>
      </c>
      <c r="L24" s="1208">
        <v>1.09128</v>
      </c>
      <c r="M24" s="1208">
        <v>0</v>
      </c>
      <c r="N24" s="1208">
        <v>0</v>
      </c>
      <c r="O24" s="1208">
        <v>0</v>
      </c>
      <c r="P24" s="1208">
        <v>0</v>
      </c>
      <c r="Q24" s="1208">
        <v>0</v>
      </c>
      <c r="R24" s="1208">
        <v>0</v>
      </c>
      <c r="S24" s="1208">
        <v>0</v>
      </c>
      <c r="T24" s="1208">
        <v>0</v>
      </c>
      <c r="U24" s="1208">
        <v>0</v>
      </c>
      <c r="V24" s="1208">
        <v>0</v>
      </c>
      <c r="W24" s="1208">
        <v>0</v>
      </c>
      <c r="X24" s="1208">
        <v>0</v>
      </c>
      <c r="Y24" s="1425">
        <v>68542.373049999995</v>
      </c>
      <c r="Z24" s="1208">
        <v>0</v>
      </c>
      <c r="AA24" s="1425">
        <v>68542.373049999995</v>
      </c>
    </row>
    <row r="25" spans="1:27" s="214" customFormat="1" ht="69" customHeight="1">
      <c r="A25" s="215" t="s">
        <v>406</v>
      </c>
      <c r="B25" s="216" t="s">
        <v>390</v>
      </c>
      <c r="C25" s="1209">
        <v>0</v>
      </c>
      <c r="D25" s="1209">
        <v>1366657.1616400001</v>
      </c>
      <c r="E25" s="1209">
        <v>0</v>
      </c>
      <c r="F25" s="1209">
        <v>0</v>
      </c>
      <c r="G25" s="1209">
        <v>0</v>
      </c>
      <c r="H25" s="1209">
        <v>0</v>
      </c>
      <c r="I25" s="1426">
        <v>0</v>
      </c>
      <c r="J25" s="1209">
        <v>0</v>
      </c>
      <c r="K25" s="1209">
        <v>0</v>
      </c>
      <c r="L25" s="1209">
        <v>246683.82749999998</v>
      </c>
      <c r="M25" s="1209">
        <v>0</v>
      </c>
      <c r="N25" s="1209">
        <v>52947.493999999999</v>
      </c>
      <c r="O25" s="1209">
        <v>0</v>
      </c>
      <c r="P25" s="1209">
        <v>0</v>
      </c>
      <c r="Q25" s="1209">
        <v>0</v>
      </c>
      <c r="R25" s="1209">
        <v>0</v>
      </c>
      <c r="S25" s="1209">
        <v>0</v>
      </c>
      <c r="T25" s="1209">
        <v>0</v>
      </c>
      <c r="U25" s="1209">
        <v>0</v>
      </c>
      <c r="V25" s="1209">
        <v>28882.486999999997</v>
      </c>
      <c r="W25" s="1209">
        <v>0</v>
      </c>
      <c r="X25" s="1209">
        <v>0</v>
      </c>
      <c r="Y25" s="1218">
        <v>1695170.9701399999</v>
      </c>
      <c r="Z25" s="1209">
        <v>0</v>
      </c>
      <c r="AA25" s="1218">
        <v>1695170.9701399999</v>
      </c>
    </row>
    <row r="27" spans="1:27">
      <c r="J27" s="116"/>
    </row>
    <row r="28" spans="1:27">
      <c r="J28" s="116"/>
    </row>
    <row r="29" spans="1:27">
      <c r="J29" s="116"/>
    </row>
    <row r="30" spans="1:27">
      <c r="J30" s="116"/>
    </row>
    <row r="31" spans="1:27">
      <c r="J31" s="116"/>
    </row>
    <row r="32" spans="1:27">
      <c r="J32" s="116"/>
    </row>
    <row r="33" spans="10:10">
      <c r="J33" s="116"/>
    </row>
    <row r="34" spans="10:10">
      <c r="J34" s="116"/>
    </row>
    <row r="35" spans="10:10">
      <c r="J35" s="116"/>
    </row>
    <row r="36" spans="10:10">
      <c r="J36" s="116"/>
    </row>
    <row r="37" spans="10:10">
      <c r="J37" s="116"/>
    </row>
    <row r="38" spans="10:10">
      <c r="J38" s="116"/>
    </row>
    <row r="39" spans="10:10">
      <c r="J39" s="116"/>
    </row>
    <row r="40" spans="10:10">
      <c r="J40" s="116"/>
    </row>
    <row r="41" spans="10:10">
      <c r="J41" s="116"/>
    </row>
    <row r="42" spans="10:10">
      <c r="J42" s="116"/>
    </row>
    <row r="43" spans="10:10">
      <c r="J43" s="116"/>
    </row>
    <row r="44" spans="10:10">
      <c r="J44" s="116"/>
    </row>
    <row r="45" spans="10:10">
      <c r="J45" s="116"/>
    </row>
  </sheetData>
  <mergeCells count="8">
    <mergeCell ref="A1:K1"/>
    <mergeCell ref="A2:K2"/>
    <mergeCell ref="Y3:AA3"/>
    <mergeCell ref="A4:B5"/>
    <mergeCell ref="C4:X4"/>
    <mergeCell ref="Y4:Y5"/>
    <mergeCell ref="Z4:Z5"/>
    <mergeCell ref="AA4:AA5"/>
  </mergeCells>
  <printOptions horizontalCentered="1"/>
  <pageMargins left="0" right="0" top="0.59055118110236227" bottom="0" header="0.51181102362204722" footer="0.51181102362204722"/>
  <pageSetup paperSize="9" scale="33" orientation="landscape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AA45"/>
  <sheetViews>
    <sheetView zoomScale="60" zoomScaleNormal="60" workbookViewId="0">
      <selection sqref="A1:XFD1048576"/>
    </sheetView>
  </sheetViews>
  <sheetFormatPr defaultColWidth="9" defaultRowHeight="24"/>
  <cols>
    <col min="1" max="1" width="36.42578125" style="13" customWidth="1"/>
    <col min="2" max="2" width="32.85546875" style="13" hidden="1" customWidth="1"/>
    <col min="3" max="9" width="15.42578125" style="204" customWidth="1"/>
    <col min="10" max="10" width="15.42578125" style="1233" customWidth="1"/>
    <col min="11" max="27" width="15.42578125" style="204" customWidth="1"/>
    <col min="28" max="16384" width="9" style="13"/>
  </cols>
  <sheetData>
    <row r="1" spans="1:27" s="22" customFormat="1" ht="33">
      <c r="A1" s="1570" t="s">
        <v>847</v>
      </c>
      <c r="B1" s="1570"/>
      <c r="C1" s="1570"/>
      <c r="D1" s="1570"/>
      <c r="E1" s="1570"/>
      <c r="F1" s="1570"/>
      <c r="G1" s="1570"/>
      <c r="H1" s="201"/>
      <c r="I1" s="201"/>
      <c r="J1" s="1225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</row>
    <row r="2" spans="1:27" s="22" customFormat="1" ht="33">
      <c r="A2" s="1570" t="s">
        <v>915</v>
      </c>
      <c r="B2" s="1570"/>
      <c r="C2" s="1570"/>
      <c r="D2" s="1570"/>
      <c r="E2" s="1570"/>
      <c r="F2" s="1570"/>
      <c r="G2" s="1570"/>
      <c r="H2" s="201"/>
      <c r="I2" s="201"/>
      <c r="J2" s="1225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</row>
    <row r="3" spans="1:27">
      <c r="A3" s="63"/>
      <c r="B3" s="63"/>
      <c r="C3" s="116">
        <v>1000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566" t="s">
        <v>536</v>
      </c>
      <c r="Z3" s="1566"/>
      <c r="AA3" s="1566"/>
    </row>
    <row r="4" spans="1:27">
      <c r="A4" s="1586" t="s">
        <v>0</v>
      </c>
      <c r="B4" s="1587"/>
      <c r="C4" s="1581" t="s">
        <v>377</v>
      </c>
      <c r="D4" s="1581"/>
      <c r="E4" s="1581"/>
      <c r="F4" s="1581"/>
      <c r="G4" s="1581"/>
      <c r="H4" s="1581"/>
      <c r="I4" s="1581"/>
      <c r="J4" s="1581"/>
      <c r="K4" s="1581"/>
      <c r="L4" s="1581"/>
      <c r="M4" s="1581"/>
      <c r="N4" s="1581"/>
      <c r="O4" s="1581"/>
      <c r="P4" s="1581"/>
      <c r="Q4" s="1581"/>
      <c r="R4" s="1581"/>
      <c r="S4" s="1581"/>
      <c r="T4" s="1581"/>
      <c r="U4" s="1581"/>
      <c r="V4" s="1581"/>
      <c r="W4" s="1581"/>
      <c r="X4" s="1581"/>
      <c r="Y4" s="1554" t="s">
        <v>270</v>
      </c>
      <c r="Z4" s="1583" t="s">
        <v>381</v>
      </c>
      <c r="AA4" s="1554" t="s">
        <v>407</v>
      </c>
    </row>
    <row r="5" spans="1:27">
      <c r="A5" s="1588"/>
      <c r="B5" s="1589"/>
      <c r="C5" s="1210" t="s">
        <v>799</v>
      </c>
      <c r="D5" s="1210" t="s">
        <v>169</v>
      </c>
      <c r="E5" s="1210" t="s">
        <v>284</v>
      </c>
      <c r="F5" s="1210" t="s">
        <v>171</v>
      </c>
      <c r="G5" s="1210" t="s">
        <v>172</v>
      </c>
      <c r="H5" s="1210" t="s">
        <v>173</v>
      </c>
      <c r="I5" s="1210" t="s">
        <v>174</v>
      </c>
      <c r="J5" s="1210" t="s">
        <v>175</v>
      </c>
      <c r="K5" s="1210" t="s">
        <v>176</v>
      </c>
      <c r="L5" s="1210" t="s">
        <v>177</v>
      </c>
      <c r="M5" s="1210" t="s">
        <v>178</v>
      </c>
      <c r="N5" s="1210" t="s">
        <v>179</v>
      </c>
      <c r="O5" s="1210" t="s">
        <v>180</v>
      </c>
      <c r="P5" s="1210" t="s">
        <v>181</v>
      </c>
      <c r="Q5" s="1210" t="s">
        <v>182</v>
      </c>
      <c r="R5" s="1210" t="s">
        <v>183</v>
      </c>
      <c r="S5" s="1210" t="s">
        <v>184</v>
      </c>
      <c r="T5" s="1210" t="s">
        <v>796</v>
      </c>
      <c r="U5" s="1210" t="s">
        <v>344</v>
      </c>
      <c r="V5" s="1210" t="s">
        <v>185</v>
      </c>
      <c r="W5" s="1210" t="s">
        <v>186</v>
      </c>
      <c r="X5" s="1210" t="s">
        <v>187</v>
      </c>
      <c r="Y5" s="1582"/>
      <c r="Z5" s="1584"/>
      <c r="AA5" s="1585"/>
    </row>
    <row r="6" spans="1:27" s="14" customFormat="1" ht="51" customHeight="1">
      <c r="A6" s="208" t="s">
        <v>378</v>
      </c>
      <c r="B6" s="209" t="s">
        <v>382</v>
      </c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  <c r="N6" s="675"/>
      <c r="O6" s="675"/>
      <c r="P6" s="675"/>
      <c r="Q6" s="675"/>
      <c r="R6" s="675"/>
      <c r="S6" s="675"/>
      <c r="T6" s="675"/>
      <c r="U6" s="675"/>
      <c r="V6" s="675"/>
      <c r="W6" s="675"/>
      <c r="X6" s="675"/>
      <c r="Y6" s="1234"/>
      <c r="Z6" s="675"/>
      <c r="AA6" s="1234"/>
    </row>
    <row r="7" spans="1:27" s="14" customFormat="1" ht="51" customHeight="1">
      <c r="A7" s="205" t="s">
        <v>383</v>
      </c>
      <c r="B7" s="206" t="s">
        <v>384</v>
      </c>
      <c r="C7" s="647">
        <v>31505.75</v>
      </c>
      <c r="D7" s="647">
        <v>3633069.1895400002</v>
      </c>
      <c r="E7" s="647">
        <v>0</v>
      </c>
      <c r="F7" s="647">
        <v>205000.00597</v>
      </c>
      <c r="G7" s="647">
        <v>41304.506000000001</v>
      </c>
      <c r="H7" s="647">
        <v>0</v>
      </c>
      <c r="I7" s="647">
        <v>599.71418000000006</v>
      </c>
      <c r="J7" s="647">
        <v>57438.921549999999</v>
      </c>
      <c r="K7" s="647">
        <v>14497.933999999999</v>
      </c>
      <c r="L7" s="647">
        <v>14996.6985</v>
      </c>
      <c r="M7" s="647">
        <v>3457.57</v>
      </c>
      <c r="N7" s="647">
        <v>301747.08153999998</v>
      </c>
      <c r="O7" s="647">
        <v>144382.9908</v>
      </c>
      <c r="P7" s="647">
        <v>10871.47638</v>
      </c>
      <c r="Q7" s="647">
        <v>23129.170999999998</v>
      </c>
      <c r="R7" s="647">
        <v>6.681</v>
      </c>
      <c r="S7" s="647">
        <v>2265.4029999999998</v>
      </c>
      <c r="T7" s="647">
        <v>28276.048019999998</v>
      </c>
      <c r="U7" s="647">
        <v>44414.159229999997</v>
      </c>
      <c r="V7" s="647">
        <v>319352.49</v>
      </c>
      <c r="W7" s="647">
        <v>39540.67</v>
      </c>
      <c r="X7" s="647">
        <v>25525.937969999999</v>
      </c>
      <c r="Y7" s="1235">
        <v>4941382.3986799996</v>
      </c>
      <c r="Z7" s="647">
        <v>0</v>
      </c>
      <c r="AA7" s="1235">
        <v>4941382.3986799996</v>
      </c>
    </row>
    <row r="8" spans="1:27" s="207" customFormat="1" ht="51" customHeight="1">
      <c r="A8" s="205" t="s">
        <v>385</v>
      </c>
      <c r="B8" s="206" t="s">
        <v>386</v>
      </c>
      <c r="C8" s="647">
        <v>0</v>
      </c>
      <c r="D8" s="647">
        <v>0</v>
      </c>
      <c r="E8" s="647">
        <v>0</v>
      </c>
      <c r="F8" s="647">
        <v>0</v>
      </c>
      <c r="G8" s="647">
        <v>0</v>
      </c>
      <c r="H8" s="647">
        <v>0</v>
      </c>
      <c r="I8" s="647">
        <v>0</v>
      </c>
      <c r="J8" s="647">
        <v>0</v>
      </c>
      <c r="K8" s="647">
        <v>0</v>
      </c>
      <c r="L8" s="647">
        <v>0</v>
      </c>
      <c r="M8" s="647">
        <v>0</v>
      </c>
      <c r="N8" s="647">
        <v>0</v>
      </c>
      <c r="O8" s="647">
        <v>0</v>
      </c>
      <c r="P8" s="647">
        <v>0</v>
      </c>
      <c r="Q8" s="647">
        <v>0</v>
      </c>
      <c r="R8" s="647">
        <v>0</v>
      </c>
      <c r="S8" s="647">
        <v>0</v>
      </c>
      <c r="T8" s="647">
        <v>0</v>
      </c>
      <c r="U8" s="647">
        <v>0</v>
      </c>
      <c r="V8" s="647">
        <v>0</v>
      </c>
      <c r="W8" s="647">
        <v>0</v>
      </c>
      <c r="X8" s="647">
        <v>0</v>
      </c>
      <c r="Y8" s="1235">
        <v>0</v>
      </c>
      <c r="Z8" s="647">
        <v>0</v>
      </c>
      <c r="AA8" s="1235">
        <v>0</v>
      </c>
    </row>
    <row r="9" spans="1:27" s="207" customFormat="1" ht="51" customHeight="1">
      <c r="A9" s="205" t="s">
        <v>387</v>
      </c>
      <c r="B9" s="206" t="s">
        <v>388</v>
      </c>
      <c r="C9" s="647">
        <v>17.343240000000002</v>
      </c>
      <c r="D9" s="647">
        <v>185785.03505999999</v>
      </c>
      <c r="E9" s="647">
        <v>0</v>
      </c>
      <c r="F9" s="647">
        <v>12720.44621</v>
      </c>
      <c r="G9" s="647">
        <v>0</v>
      </c>
      <c r="H9" s="647">
        <v>0</v>
      </c>
      <c r="I9" s="647">
        <v>102.74550000000001</v>
      </c>
      <c r="J9" s="647">
        <v>159.31422000000001</v>
      </c>
      <c r="K9" s="647">
        <v>0</v>
      </c>
      <c r="L9" s="647">
        <v>7.3167399999999994</v>
      </c>
      <c r="M9" s="647">
        <v>0</v>
      </c>
      <c r="N9" s="647">
        <v>23336.594244999964</v>
      </c>
      <c r="O9" s="647">
        <v>2985.00668</v>
      </c>
      <c r="P9" s="647">
        <v>509.80586</v>
      </c>
      <c r="Q9" s="647">
        <v>1205.3711015679899</v>
      </c>
      <c r="R9" s="647">
        <v>0</v>
      </c>
      <c r="S9" s="647">
        <v>110.05050999999999</v>
      </c>
      <c r="T9" s="647">
        <v>11404.46674</v>
      </c>
      <c r="U9" s="647">
        <v>0</v>
      </c>
      <c r="V9" s="647">
        <v>0</v>
      </c>
      <c r="W9" s="647">
        <v>5495.3379999999997</v>
      </c>
      <c r="X9" s="647">
        <v>235.89420000000001</v>
      </c>
      <c r="Y9" s="1235">
        <v>244074.72830656791</v>
      </c>
      <c r="Z9" s="647">
        <v>0</v>
      </c>
      <c r="AA9" s="1235">
        <v>244074.72830656791</v>
      </c>
    </row>
    <row r="10" spans="1:27" s="207" customFormat="1" ht="51" customHeight="1">
      <c r="A10" s="205" t="s">
        <v>389</v>
      </c>
      <c r="B10" s="206" t="s">
        <v>390</v>
      </c>
      <c r="C10" s="689">
        <v>31488.406760000002</v>
      </c>
      <c r="D10" s="689">
        <v>3447284.15448</v>
      </c>
      <c r="E10" s="689">
        <v>0</v>
      </c>
      <c r="F10" s="689">
        <v>192279.55976</v>
      </c>
      <c r="G10" s="689">
        <v>41304.506000000001</v>
      </c>
      <c r="H10" s="689">
        <v>0</v>
      </c>
      <c r="I10" s="689">
        <v>496.96868000000006</v>
      </c>
      <c r="J10" s="689">
        <v>57279.607329999999</v>
      </c>
      <c r="K10" s="689">
        <v>14497.933999999999</v>
      </c>
      <c r="L10" s="689">
        <v>14989.38176</v>
      </c>
      <c r="M10" s="689">
        <v>3457.57</v>
      </c>
      <c r="N10" s="689">
        <v>278410.487295</v>
      </c>
      <c r="O10" s="689">
        <v>141397.98412000001</v>
      </c>
      <c r="P10" s="689">
        <v>10361.67052</v>
      </c>
      <c r="Q10" s="689">
        <v>21923.799898432007</v>
      </c>
      <c r="R10" s="689">
        <v>6.681</v>
      </c>
      <c r="S10" s="689">
        <v>2155.3524900000002</v>
      </c>
      <c r="T10" s="689">
        <v>16871.581280000002</v>
      </c>
      <c r="U10" s="689">
        <v>44414.159229999997</v>
      </c>
      <c r="V10" s="689">
        <v>319352.49</v>
      </c>
      <c r="W10" s="689">
        <v>34045.332000000002</v>
      </c>
      <c r="X10" s="689">
        <v>25290.04377</v>
      </c>
      <c r="Y10" s="1236">
        <v>4697307.6703734323</v>
      </c>
      <c r="Z10" s="689">
        <v>0</v>
      </c>
      <c r="AA10" s="1236">
        <v>4697307.6703734323</v>
      </c>
    </row>
    <row r="11" spans="1:27" s="207" customFormat="1" ht="51" customHeight="1">
      <c r="A11" s="213" t="s">
        <v>379</v>
      </c>
      <c r="B11" s="209" t="s">
        <v>391</v>
      </c>
      <c r="C11" s="647">
        <v>0</v>
      </c>
      <c r="D11" s="647">
        <v>0</v>
      </c>
      <c r="E11" s="647"/>
      <c r="F11" s="647">
        <v>0</v>
      </c>
      <c r="G11" s="647">
        <v>0</v>
      </c>
      <c r="H11" s="647">
        <v>0</v>
      </c>
      <c r="I11" s="647">
        <v>0</v>
      </c>
      <c r="J11" s="647">
        <v>0</v>
      </c>
      <c r="K11" s="647">
        <v>0</v>
      </c>
      <c r="L11" s="647">
        <v>0</v>
      </c>
      <c r="M11" s="647">
        <v>0</v>
      </c>
      <c r="N11" s="647">
        <v>0</v>
      </c>
      <c r="O11" s="647">
        <v>0</v>
      </c>
      <c r="P11" s="647">
        <v>0</v>
      </c>
      <c r="Q11" s="647">
        <v>0</v>
      </c>
      <c r="R11" s="647">
        <v>0</v>
      </c>
      <c r="S11" s="647">
        <v>0</v>
      </c>
      <c r="T11" s="647">
        <v>0</v>
      </c>
      <c r="U11" s="647">
        <v>0</v>
      </c>
      <c r="V11" s="647">
        <v>0</v>
      </c>
      <c r="W11" s="647">
        <v>0</v>
      </c>
      <c r="X11" s="647">
        <v>0</v>
      </c>
      <c r="Y11" s="1237"/>
      <c r="Z11" s="647"/>
      <c r="AA11" s="1237"/>
    </row>
    <row r="12" spans="1:27" s="207" customFormat="1" ht="51" customHeight="1">
      <c r="A12" s="205" t="s">
        <v>392</v>
      </c>
      <c r="B12" s="206" t="s">
        <v>384</v>
      </c>
      <c r="C12" s="647">
        <v>0</v>
      </c>
      <c r="D12" s="647">
        <v>0</v>
      </c>
      <c r="E12" s="647">
        <v>0</v>
      </c>
      <c r="F12" s="647">
        <v>0</v>
      </c>
      <c r="G12" s="647">
        <v>0</v>
      </c>
      <c r="H12" s="647">
        <v>312.68349999999998</v>
      </c>
      <c r="I12" s="647">
        <v>0</v>
      </c>
      <c r="J12" s="647">
        <v>0</v>
      </c>
      <c r="K12" s="647">
        <v>0</v>
      </c>
      <c r="L12" s="647">
        <v>0</v>
      </c>
      <c r="M12" s="647">
        <v>0</v>
      </c>
      <c r="N12" s="647">
        <v>0</v>
      </c>
      <c r="O12" s="647">
        <v>0</v>
      </c>
      <c r="P12" s="647">
        <v>0</v>
      </c>
      <c r="Q12" s="647">
        <v>0</v>
      </c>
      <c r="R12" s="647">
        <v>0</v>
      </c>
      <c r="S12" s="647">
        <v>0</v>
      </c>
      <c r="T12" s="647">
        <v>0</v>
      </c>
      <c r="U12" s="647">
        <v>0</v>
      </c>
      <c r="V12" s="647">
        <v>0</v>
      </c>
      <c r="W12" s="647">
        <v>37881.851999999999</v>
      </c>
      <c r="X12" s="647">
        <v>0</v>
      </c>
      <c r="Y12" s="1235">
        <v>38194.535499999998</v>
      </c>
      <c r="Z12" s="647">
        <v>0</v>
      </c>
      <c r="AA12" s="1235">
        <v>38194.535499999998</v>
      </c>
    </row>
    <row r="13" spans="1:27" s="207" customFormat="1" ht="51" customHeight="1">
      <c r="A13" s="205" t="s">
        <v>393</v>
      </c>
      <c r="B13" s="206" t="s">
        <v>386</v>
      </c>
      <c r="C13" s="647">
        <v>0</v>
      </c>
      <c r="D13" s="647">
        <v>0</v>
      </c>
      <c r="E13" s="647">
        <v>0</v>
      </c>
      <c r="F13" s="647">
        <v>0</v>
      </c>
      <c r="G13" s="647">
        <v>0</v>
      </c>
      <c r="H13" s="647">
        <v>0</v>
      </c>
      <c r="I13" s="647">
        <v>0</v>
      </c>
      <c r="J13" s="647">
        <v>0</v>
      </c>
      <c r="K13" s="647">
        <v>0</v>
      </c>
      <c r="L13" s="647">
        <v>0</v>
      </c>
      <c r="M13" s="647">
        <v>0</v>
      </c>
      <c r="N13" s="647">
        <v>0</v>
      </c>
      <c r="O13" s="647">
        <v>0</v>
      </c>
      <c r="P13" s="647">
        <v>0</v>
      </c>
      <c r="Q13" s="647">
        <v>0</v>
      </c>
      <c r="R13" s="647">
        <v>0</v>
      </c>
      <c r="S13" s="647">
        <v>0</v>
      </c>
      <c r="T13" s="647">
        <v>0</v>
      </c>
      <c r="U13" s="647">
        <v>0</v>
      </c>
      <c r="V13" s="647">
        <v>0</v>
      </c>
      <c r="W13" s="647">
        <v>0</v>
      </c>
      <c r="X13" s="647">
        <v>0</v>
      </c>
      <c r="Y13" s="1235">
        <v>0</v>
      </c>
      <c r="Z13" s="647">
        <v>0</v>
      </c>
      <c r="AA13" s="1235">
        <v>0</v>
      </c>
    </row>
    <row r="14" spans="1:27" s="207" customFormat="1" ht="51" customHeight="1">
      <c r="A14" s="205" t="s">
        <v>394</v>
      </c>
      <c r="B14" s="206" t="s">
        <v>388</v>
      </c>
      <c r="C14" s="647">
        <v>0</v>
      </c>
      <c r="D14" s="647">
        <v>0</v>
      </c>
      <c r="E14" s="647">
        <v>0</v>
      </c>
      <c r="F14" s="647">
        <v>0</v>
      </c>
      <c r="G14" s="647">
        <v>0</v>
      </c>
      <c r="H14" s="647">
        <v>0</v>
      </c>
      <c r="I14" s="647">
        <v>0</v>
      </c>
      <c r="J14" s="647">
        <v>0</v>
      </c>
      <c r="K14" s="647">
        <v>0</v>
      </c>
      <c r="L14" s="647">
        <v>0</v>
      </c>
      <c r="M14" s="647">
        <v>0</v>
      </c>
      <c r="N14" s="647">
        <v>0</v>
      </c>
      <c r="O14" s="647">
        <v>0</v>
      </c>
      <c r="P14" s="647">
        <v>0</v>
      </c>
      <c r="Q14" s="647">
        <v>0</v>
      </c>
      <c r="R14" s="647">
        <v>0</v>
      </c>
      <c r="S14" s="647">
        <v>0</v>
      </c>
      <c r="T14" s="647">
        <v>0</v>
      </c>
      <c r="U14" s="647">
        <v>0</v>
      </c>
      <c r="V14" s="647">
        <v>0</v>
      </c>
      <c r="W14" s="647">
        <v>4042.7745</v>
      </c>
      <c r="X14" s="647">
        <v>0</v>
      </c>
      <c r="Y14" s="1235">
        <v>4042.7745</v>
      </c>
      <c r="Z14" s="647">
        <v>0</v>
      </c>
      <c r="AA14" s="1235">
        <v>4042.7745</v>
      </c>
    </row>
    <row r="15" spans="1:27" s="207" customFormat="1" ht="51" customHeight="1">
      <c r="A15" s="205" t="s">
        <v>395</v>
      </c>
      <c r="B15" s="206" t="s">
        <v>390</v>
      </c>
      <c r="C15" s="689">
        <v>0</v>
      </c>
      <c r="D15" s="689">
        <v>0</v>
      </c>
      <c r="E15" s="689">
        <v>0</v>
      </c>
      <c r="F15" s="689">
        <v>0</v>
      </c>
      <c r="G15" s="689">
        <v>0</v>
      </c>
      <c r="H15" s="689">
        <v>312.68349999999998</v>
      </c>
      <c r="I15" s="689">
        <v>0</v>
      </c>
      <c r="J15" s="689">
        <v>0</v>
      </c>
      <c r="K15" s="689">
        <v>0</v>
      </c>
      <c r="L15" s="689">
        <v>0</v>
      </c>
      <c r="M15" s="689">
        <v>0</v>
      </c>
      <c r="N15" s="689">
        <v>0</v>
      </c>
      <c r="O15" s="689">
        <v>0</v>
      </c>
      <c r="P15" s="689">
        <v>0</v>
      </c>
      <c r="Q15" s="689">
        <v>0</v>
      </c>
      <c r="R15" s="689">
        <v>0</v>
      </c>
      <c r="S15" s="689">
        <v>0</v>
      </c>
      <c r="T15" s="689">
        <v>0</v>
      </c>
      <c r="U15" s="689">
        <v>0</v>
      </c>
      <c r="V15" s="689">
        <v>0</v>
      </c>
      <c r="W15" s="689">
        <v>33839.077499999999</v>
      </c>
      <c r="X15" s="689">
        <v>0</v>
      </c>
      <c r="Y15" s="1236">
        <v>34151.760999999999</v>
      </c>
      <c r="Z15" s="689">
        <v>0</v>
      </c>
      <c r="AA15" s="1236">
        <v>34151.760999999999</v>
      </c>
    </row>
    <row r="16" spans="1:27" s="207" customFormat="1" ht="51" customHeight="1">
      <c r="A16" s="213" t="s">
        <v>380</v>
      </c>
      <c r="B16" s="209" t="s">
        <v>396</v>
      </c>
      <c r="C16" s="647">
        <v>0</v>
      </c>
      <c r="D16" s="647">
        <v>0</v>
      </c>
      <c r="E16" s="647"/>
      <c r="F16" s="647">
        <v>0</v>
      </c>
      <c r="G16" s="647">
        <v>0</v>
      </c>
      <c r="H16" s="647">
        <v>0</v>
      </c>
      <c r="I16" s="647">
        <v>0</v>
      </c>
      <c r="J16" s="647">
        <v>0</v>
      </c>
      <c r="K16" s="647">
        <v>0</v>
      </c>
      <c r="L16" s="647">
        <v>0</v>
      </c>
      <c r="M16" s="647">
        <v>0</v>
      </c>
      <c r="N16" s="647">
        <v>0</v>
      </c>
      <c r="O16" s="647">
        <v>0</v>
      </c>
      <c r="P16" s="647">
        <v>0</v>
      </c>
      <c r="Q16" s="647">
        <v>0</v>
      </c>
      <c r="R16" s="647">
        <v>0</v>
      </c>
      <c r="S16" s="647">
        <v>0</v>
      </c>
      <c r="T16" s="647">
        <v>0</v>
      </c>
      <c r="U16" s="647">
        <v>0</v>
      </c>
      <c r="V16" s="647">
        <v>0</v>
      </c>
      <c r="W16" s="647">
        <v>0</v>
      </c>
      <c r="X16" s="647">
        <v>0</v>
      </c>
      <c r="Y16" s="1237"/>
      <c r="Z16" s="647"/>
      <c r="AA16" s="1237"/>
    </row>
    <row r="17" spans="1:27" s="207" customFormat="1" ht="51" customHeight="1">
      <c r="A17" s="205" t="s">
        <v>397</v>
      </c>
      <c r="B17" s="206" t="s">
        <v>384</v>
      </c>
      <c r="C17" s="647">
        <v>0</v>
      </c>
      <c r="D17" s="647">
        <v>0</v>
      </c>
      <c r="E17" s="647">
        <v>0</v>
      </c>
      <c r="F17" s="647">
        <v>0</v>
      </c>
      <c r="G17" s="647">
        <v>0</v>
      </c>
      <c r="H17" s="647">
        <v>0</v>
      </c>
      <c r="I17" s="647">
        <v>0</v>
      </c>
      <c r="J17" s="647">
        <v>0</v>
      </c>
      <c r="K17" s="647">
        <v>0</v>
      </c>
      <c r="L17" s="647">
        <v>0</v>
      </c>
      <c r="M17" s="647">
        <v>0</v>
      </c>
      <c r="N17" s="647">
        <v>0</v>
      </c>
      <c r="O17" s="647">
        <v>0</v>
      </c>
      <c r="P17" s="647">
        <v>0</v>
      </c>
      <c r="Q17" s="647">
        <v>0</v>
      </c>
      <c r="R17" s="647">
        <v>0</v>
      </c>
      <c r="S17" s="647">
        <v>0</v>
      </c>
      <c r="T17" s="647">
        <v>0</v>
      </c>
      <c r="U17" s="647">
        <v>0</v>
      </c>
      <c r="V17" s="647">
        <v>0</v>
      </c>
      <c r="W17" s="647">
        <v>0</v>
      </c>
      <c r="X17" s="647">
        <v>0</v>
      </c>
      <c r="Y17" s="1235">
        <v>0</v>
      </c>
      <c r="Z17" s="647">
        <v>0</v>
      </c>
      <c r="AA17" s="1235">
        <v>0</v>
      </c>
    </row>
    <row r="18" spans="1:27" s="207" customFormat="1" ht="51" customHeight="1">
      <c r="A18" s="205" t="s">
        <v>398</v>
      </c>
      <c r="B18" s="206" t="s">
        <v>386</v>
      </c>
      <c r="C18" s="647">
        <v>0</v>
      </c>
      <c r="D18" s="647">
        <v>0</v>
      </c>
      <c r="E18" s="647">
        <v>0</v>
      </c>
      <c r="F18" s="647">
        <v>0</v>
      </c>
      <c r="G18" s="647">
        <v>0</v>
      </c>
      <c r="H18" s="647">
        <v>0</v>
      </c>
      <c r="I18" s="647">
        <v>0</v>
      </c>
      <c r="J18" s="647">
        <v>0</v>
      </c>
      <c r="K18" s="647">
        <v>0</v>
      </c>
      <c r="L18" s="647">
        <v>0</v>
      </c>
      <c r="M18" s="647">
        <v>0</v>
      </c>
      <c r="N18" s="647">
        <v>0</v>
      </c>
      <c r="O18" s="647">
        <v>0</v>
      </c>
      <c r="P18" s="647">
        <v>0</v>
      </c>
      <c r="Q18" s="647">
        <v>0</v>
      </c>
      <c r="R18" s="647">
        <v>0</v>
      </c>
      <c r="S18" s="647">
        <v>0</v>
      </c>
      <c r="T18" s="647">
        <v>0</v>
      </c>
      <c r="U18" s="647">
        <v>0</v>
      </c>
      <c r="V18" s="647">
        <v>0</v>
      </c>
      <c r="W18" s="647">
        <v>0</v>
      </c>
      <c r="X18" s="647">
        <v>0</v>
      </c>
      <c r="Y18" s="1235">
        <v>0</v>
      </c>
      <c r="Z18" s="647">
        <v>0</v>
      </c>
      <c r="AA18" s="1235">
        <v>0</v>
      </c>
    </row>
    <row r="19" spans="1:27" s="207" customFormat="1" ht="51" customHeight="1">
      <c r="A19" s="205" t="s">
        <v>399</v>
      </c>
      <c r="B19" s="206" t="s">
        <v>388</v>
      </c>
      <c r="C19" s="647">
        <v>0</v>
      </c>
      <c r="D19" s="647">
        <v>0</v>
      </c>
      <c r="E19" s="647">
        <v>0</v>
      </c>
      <c r="F19" s="647">
        <v>0</v>
      </c>
      <c r="G19" s="647">
        <v>0</v>
      </c>
      <c r="H19" s="647">
        <v>0</v>
      </c>
      <c r="I19" s="647">
        <v>0</v>
      </c>
      <c r="J19" s="647">
        <v>0</v>
      </c>
      <c r="K19" s="647">
        <v>0</v>
      </c>
      <c r="L19" s="647">
        <v>0</v>
      </c>
      <c r="M19" s="647">
        <v>0</v>
      </c>
      <c r="N19" s="647">
        <v>0</v>
      </c>
      <c r="O19" s="647">
        <v>0</v>
      </c>
      <c r="P19" s="647">
        <v>0</v>
      </c>
      <c r="Q19" s="647">
        <v>0</v>
      </c>
      <c r="R19" s="647">
        <v>0</v>
      </c>
      <c r="S19" s="647">
        <v>0</v>
      </c>
      <c r="T19" s="647">
        <v>0</v>
      </c>
      <c r="U19" s="647">
        <v>0</v>
      </c>
      <c r="V19" s="647">
        <v>0</v>
      </c>
      <c r="W19" s="647">
        <v>0</v>
      </c>
      <c r="X19" s="647">
        <v>0</v>
      </c>
      <c r="Y19" s="1235">
        <v>0</v>
      </c>
      <c r="Z19" s="647">
        <v>0</v>
      </c>
      <c r="AA19" s="1235">
        <v>0</v>
      </c>
    </row>
    <row r="20" spans="1:27" s="207" customFormat="1" ht="51" customHeight="1">
      <c r="A20" s="205" t="s">
        <v>400</v>
      </c>
      <c r="B20" s="206" t="s">
        <v>390</v>
      </c>
      <c r="C20" s="689">
        <v>0</v>
      </c>
      <c r="D20" s="689">
        <v>0</v>
      </c>
      <c r="E20" s="689">
        <v>0</v>
      </c>
      <c r="F20" s="689">
        <v>0</v>
      </c>
      <c r="G20" s="689">
        <v>0</v>
      </c>
      <c r="H20" s="689">
        <v>0</v>
      </c>
      <c r="I20" s="689">
        <v>0</v>
      </c>
      <c r="J20" s="689">
        <v>0</v>
      </c>
      <c r="K20" s="689">
        <v>0</v>
      </c>
      <c r="L20" s="689">
        <v>0</v>
      </c>
      <c r="M20" s="689">
        <v>0</v>
      </c>
      <c r="N20" s="689">
        <v>0</v>
      </c>
      <c r="O20" s="689">
        <v>0</v>
      </c>
      <c r="P20" s="689">
        <v>0</v>
      </c>
      <c r="Q20" s="689">
        <v>0</v>
      </c>
      <c r="R20" s="689">
        <v>0</v>
      </c>
      <c r="S20" s="689">
        <v>0</v>
      </c>
      <c r="T20" s="689">
        <v>0</v>
      </c>
      <c r="U20" s="689">
        <v>0</v>
      </c>
      <c r="V20" s="689">
        <v>0</v>
      </c>
      <c r="W20" s="689">
        <v>0</v>
      </c>
      <c r="X20" s="689">
        <v>0</v>
      </c>
      <c r="Y20" s="1236">
        <v>0</v>
      </c>
      <c r="Z20" s="689">
        <v>0</v>
      </c>
      <c r="AA20" s="1236">
        <v>0</v>
      </c>
    </row>
    <row r="21" spans="1:27" s="207" customFormat="1" ht="51" customHeight="1">
      <c r="A21" s="213" t="s">
        <v>401</v>
      </c>
      <c r="B21" s="209" t="s">
        <v>402</v>
      </c>
      <c r="C21" s="647"/>
      <c r="D21" s="647"/>
      <c r="E21" s="647"/>
      <c r="F21" s="647"/>
      <c r="G21" s="647"/>
      <c r="H21" s="647"/>
      <c r="I21" s="647"/>
      <c r="J21" s="647"/>
      <c r="K21" s="647"/>
      <c r="L21" s="647"/>
      <c r="M21" s="647"/>
      <c r="N21" s="647"/>
      <c r="O21" s="647"/>
      <c r="P21" s="647"/>
      <c r="Q21" s="647"/>
      <c r="R21" s="647"/>
      <c r="S21" s="647"/>
      <c r="T21" s="647"/>
      <c r="U21" s="647"/>
      <c r="V21" s="647"/>
      <c r="W21" s="647"/>
      <c r="X21" s="647"/>
      <c r="Y21" s="1237"/>
      <c r="Z21" s="647"/>
      <c r="AA21" s="1237"/>
    </row>
    <row r="22" spans="1:27" s="207" customFormat="1" ht="51" customHeight="1">
      <c r="A22" s="205" t="s">
        <v>403</v>
      </c>
      <c r="B22" s="206" t="s">
        <v>384</v>
      </c>
      <c r="C22" s="647">
        <v>31505.75</v>
      </c>
      <c r="D22" s="647">
        <v>3633069.1895400002</v>
      </c>
      <c r="E22" s="647">
        <v>0</v>
      </c>
      <c r="F22" s="647">
        <v>205000.00597</v>
      </c>
      <c r="G22" s="647">
        <v>41304.506000000001</v>
      </c>
      <c r="H22" s="647">
        <v>312.68349999999998</v>
      </c>
      <c r="I22" s="647">
        <v>599.71418000000006</v>
      </c>
      <c r="J22" s="647">
        <v>57438.921549999999</v>
      </c>
      <c r="K22" s="647">
        <v>14497.933999999999</v>
      </c>
      <c r="L22" s="647">
        <v>14996.6985</v>
      </c>
      <c r="M22" s="647">
        <v>3457.57</v>
      </c>
      <c r="N22" s="647">
        <v>301747.08153999998</v>
      </c>
      <c r="O22" s="647">
        <v>144382.9908</v>
      </c>
      <c r="P22" s="647">
        <v>10871.47638</v>
      </c>
      <c r="Q22" s="647">
        <v>23129.170999999998</v>
      </c>
      <c r="R22" s="647">
        <v>6.681</v>
      </c>
      <c r="S22" s="647">
        <v>2265.4029999999998</v>
      </c>
      <c r="T22" s="647">
        <v>28276.048019999998</v>
      </c>
      <c r="U22" s="647">
        <v>44414.159229999997</v>
      </c>
      <c r="V22" s="647">
        <v>319352.49</v>
      </c>
      <c r="W22" s="647">
        <v>77422.521999999997</v>
      </c>
      <c r="X22" s="647">
        <v>25525.937969999999</v>
      </c>
      <c r="Y22" s="1235">
        <v>4979576.9341799999</v>
      </c>
      <c r="Z22" s="647">
        <v>0</v>
      </c>
      <c r="AA22" s="1235">
        <v>4979576.9341799999</v>
      </c>
    </row>
    <row r="23" spans="1:27" s="207" customFormat="1" ht="51" customHeight="1">
      <c r="A23" s="205" t="s">
        <v>404</v>
      </c>
      <c r="B23" s="206" t="s">
        <v>386</v>
      </c>
      <c r="C23" s="647">
        <v>0</v>
      </c>
      <c r="D23" s="647">
        <v>0</v>
      </c>
      <c r="E23" s="647">
        <v>0</v>
      </c>
      <c r="F23" s="647">
        <v>0</v>
      </c>
      <c r="G23" s="647">
        <v>0</v>
      </c>
      <c r="H23" s="647">
        <v>0</v>
      </c>
      <c r="I23" s="647">
        <v>0</v>
      </c>
      <c r="J23" s="647">
        <v>0</v>
      </c>
      <c r="K23" s="647">
        <v>0</v>
      </c>
      <c r="L23" s="647">
        <v>0</v>
      </c>
      <c r="M23" s="647">
        <v>0</v>
      </c>
      <c r="N23" s="647">
        <v>0</v>
      </c>
      <c r="O23" s="647">
        <v>0</v>
      </c>
      <c r="P23" s="647">
        <v>0</v>
      </c>
      <c r="Q23" s="647">
        <v>0</v>
      </c>
      <c r="R23" s="647">
        <v>0</v>
      </c>
      <c r="S23" s="647">
        <v>0</v>
      </c>
      <c r="T23" s="647">
        <v>0</v>
      </c>
      <c r="U23" s="647">
        <v>0</v>
      </c>
      <c r="V23" s="647">
        <v>0</v>
      </c>
      <c r="W23" s="647">
        <v>0</v>
      </c>
      <c r="X23" s="647">
        <v>0</v>
      </c>
      <c r="Y23" s="1235">
        <v>0</v>
      </c>
      <c r="Z23" s="647">
        <v>0</v>
      </c>
      <c r="AA23" s="1235">
        <v>0</v>
      </c>
    </row>
    <row r="24" spans="1:27" s="14" customFormat="1" ht="51" customHeight="1">
      <c r="A24" s="205" t="s">
        <v>405</v>
      </c>
      <c r="B24" s="206" t="s">
        <v>388</v>
      </c>
      <c r="C24" s="647">
        <v>17.343240000000002</v>
      </c>
      <c r="D24" s="647">
        <v>185785.03505999999</v>
      </c>
      <c r="E24" s="647">
        <v>0</v>
      </c>
      <c r="F24" s="647">
        <v>12720.44621</v>
      </c>
      <c r="G24" s="647">
        <v>0</v>
      </c>
      <c r="H24" s="647">
        <v>0</v>
      </c>
      <c r="I24" s="647">
        <v>102.74550000000001</v>
      </c>
      <c r="J24" s="647">
        <v>159.31422000000001</v>
      </c>
      <c r="K24" s="647">
        <v>0</v>
      </c>
      <c r="L24" s="647">
        <v>7.3167399999999994</v>
      </c>
      <c r="M24" s="647">
        <v>0</v>
      </c>
      <c r="N24" s="647">
        <v>23336.594244999964</v>
      </c>
      <c r="O24" s="647">
        <v>2985.00668</v>
      </c>
      <c r="P24" s="647">
        <v>509.80586</v>
      </c>
      <c r="Q24" s="647">
        <v>1205.3711015679899</v>
      </c>
      <c r="R24" s="647">
        <v>0</v>
      </c>
      <c r="S24" s="647">
        <v>110.05050999999999</v>
      </c>
      <c r="T24" s="647">
        <v>11404.46674</v>
      </c>
      <c r="U24" s="647">
        <v>0</v>
      </c>
      <c r="V24" s="647">
        <v>0</v>
      </c>
      <c r="W24" s="647">
        <v>9538.1124999999993</v>
      </c>
      <c r="X24" s="647">
        <v>235.89420000000001</v>
      </c>
      <c r="Y24" s="1235">
        <v>248117.50280656791</v>
      </c>
      <c r="Z24" s="647">
        <v>0</v>
      </c>
      <c r="AA24" s="1235">
        <v>248117.50280656791</v>
      </c>
    </row>
    <row r="25" spans="1:27" s="14" customFormat="1" ht="51" customHeight="1">
      <c r="A25" s="215" t="s">
        <v>406</v>
      </c>
      <c r="B25" s="216" t="s">
        <v>390</v>
      </c>
      <c r="C25" s="689">
        <v>31488.406760000002</v>
      </c>
      <c r="D25" s="689">
        <v>3447284.15448</v>
      </c>
      <c r="E25" s="689">
        <v>0</v>
      </c>
      <c r="F25" s="689">
        <v>192279.55976</v>
      </c>
      <c r="G25" s="689">
        <v>41304.506000000001</v>
      </c>
      <c r="H25" s="689">
        <v>312.68349999999998</v>
      </c>
      <c r="I25" s="1238">
        <v>496.96868000000006</v>
      </c>
      <c r="J25" s="689">
        <v>57279.607329999999</v>
      </c>
      <c r="K25" s="689">
        <v>14497.933999999999</v>
      </c>
      <c r="L25" s="689">
        <v>14989.38176</v>
      </c>
      <c r="M25" s="689">
        <v>3457.57</v>
      </c>
      <c r="N25" s="689">
        <v>278410.487295</v>
      </c>
      <c r="O25" s="689">
        <v>141397.98412000001</v>
      </c>
      <c r="P25" s="689">
        <v>10361.67052</v>
      </c>
      <c r="Q25" s="689">
        <v>21923.799898432007</v>
      </c>
      <c r="R25" s="689">
        <v>6.681</v>
      </c>
      <c r="S25" s="689">
        <v>2155.3524899999998</v>
      </c>
      <c r="T25" s="689">
        <v>16871.581279999999</v>
      </c>
      <c r="U25" s="689">
        <v>44414.159229999997</v>
      </c>
      <c r="V25" s="689">
        <v>319352.49</v>
      </c>
      <c r="W25" s="689">
        <v>67884.409499999994</v>
      </c>
      <c r="X25" s="689">
        <v>25290.04377</v>
      </c>
      <c r="Y25" s="1236">
        <v>4731459.4313734323</v>
      </c>
      <c r="Z25" s="689">
        <v>0</v>
      </c>
      <c r="AA25" s="1236">
        <v>4731459.4313734323</v>
      </c>
    </row>
    <row r="27" spans="1:27">
      <c r="J27" s="204"/>
    </row>
    <row r="28" spans="1:27">
      <c r="J28" s="204"/>
    </row>
    <row r="29" spans="1:27">
      <c r="J29" s="204"/>
    </row>
    <row r="30" spans="1:27">
      <c r="J30" s="204"/>
    </row>
    <row r="31" spans="1:27">
      <c r="J31" s="204"/>
    </row>
    <row r="32" spans="1:27">
      <c r="J32" s="204"/>
    </row>
    <row r="33" spans="10:10">
      <c r="J33" s="204"/>
    </row>
    <row r="34" spans="10:10">
      <c r="J34" s="204"/>
    </row>
    <row r="35" spans="10:10">
      <c r="J35" s="204"/>
    </row>
    <row r="36" spans="10:10">
      <c r="J36" s="204"/>
    </row>
    <row r="37" spans="10:10">
      <c r="J37" s="204"/>
    </row>
    <row r="38" spans="10:10">
      <c r="J38" s="204"/>
    </row>
    <row r="39" spans="10:10">
      <c r="J39" s="204"/>
    </row>
    <row r="40" spans="10:10">
      <c r="J40" s="204"/>
    </row>
    <row r="41" spans="10:10">
      <c r="J41" s="204"/>
    </row>
    <row r="42" spans="10:10">
      <c r="J42" s="204"/>
    </row>
    <row r="43" spans="10:10">
      <c r="J43" s="204"/>
    </row>
    <row r="44" spans="10:10">
      <c r="J44" s="204"/>
    </row>
    <row r="45" spans="10:10">
      <c r="J45" s="204"/>
    </row>
  </sheetData>
  <mergeCells count="8">
    <mergeCell ref="A1:G1"/>
    <mergeCell ref="A2:G2"/>
    <mergeCell ref="Y3:AA3"/>
    <mergeCell ref="A4:B5"/>
    <mergeCell ref="C4:X4"/>
    <mergeCell ref="Y4:Y5"/>
    <mergeCell ref="Z4:Z5"/>
    <mergeCell ref="AA4:AA5"/>
  </mergeCells>
  <printOptions horizontalCentered="1"/>
  <pageMargins left="0" right="0" top="0.59055118110236227" bottom="0" header="0.51181102362204722" footer="0.51181102362204722"/>
  <pageSetup paperSize="9" scale="33" orientation="landscape" horizontalDpi="200" verticalDpi="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AA25"/>
  <sheetViews>
    <sheetView zoomScale="70" zoomScaleNormal="70" workbookViewId="0">
      <selection sqref="A1:XFD1048576"/>
    </sheetView>
  </sheetViews>
  <sheetFormatPr defaultColWidth="9" defaultRowHeight="24"/>
  <cols>
    <col min="1" max="1" width="36.42578125" style="13" customWidth="1"/>
    <col min="2" max="2" width="32.85546875" style="13" hidden="1" customWidth="1"/>
    <col min="3" max="3" width="14.5703125" style="204" bestFit="1" customWidth="1"/>
    <col min="4" max="4" width="17.85546875" style="204" bestFit="1" customWidth="1"/>
    <col min="5" max="5" width="13.140625" style="204" bestFit="1" customWidth="1"/>
    <col min="6" max="7" width="16.42578125" style="204" bestFit="1" customWidth="1"/>
    <col min="8" max="8" width="12.42578125" style="204" bestFit="1" customWidth="1"/>
    <col min="9" max="9" width="14.5703125" style="204" bestFit="1" customWidth="1"/>
    <col min="10" max="10" width="16.42578125" style="1233" bestFit="1" customWidth="1"/>
    <col min="11" max="11" width="16.42578125" style="204" bestFit="1" customWidth="1"/>
    <col min="12" max="12" width="16.7109375" style="204" bestFit="1" customWidth="1"/>
    <col min="13" max="13" width="13.140625" style="204" bestFit="1" customWidth="1"/>
    <col min="14" max="15" width="16.42578125" style="204" bestFit="1" customWidth="1"/>
    <col min="16" max="16" width="14.5703125" style="204" bestFit="1" customWidth="1"/>
    <col min="17" max="17" width="16.42578125" style="204" bestFit="1" customWidth="1"/>
    <col min="18" max="18" width="14.5703125" style="204" bestFit="1" customWidth="1"/>
    <col min="19" max="19" width="16.42578125" style="204" bestFit="1" customWidth="1"/>
    <col min="20" max="20" width="13.140625" style="204" bestFit="1" customWidth="1"/>
    <col min="21" max="21" width="14.5703125" style="204" bestFit="1" customWidth="1"/>
    <col min="22" max="22" width="17.85546875" style="204" bestFit="1" customWidth="1"/>
    <col min="23" max="23" width="16.42578125" style="204" bestFit="1" customWidth="1"/>
    <col min="24" max="24" width="14.5703125" style="204" bestFit="1" customWidth="1"/>
    <col min="25" max="25" width="17.85546875" style="204" bestFit="1" customWidth="1"/>
    <col min="26" max="26" width="13.7109375" style="204" customWidth="1"/>
    <col min="27" max="27" width="17.85546875" style="204" bestFit="1" customWidth="1"/>
    <col min="28" max="16384" width="9" style="13"/>
  </cols>
  <sheetData>
    <row r="1" spans="1:27" s="22" customFormat="1" ht="36.75" customHeight="1">
      <c r="A1" s="76" t="s">
        <v>848</v>
      </c>
      <c r="B1" s="61"/>
      <c r="C1" s="201"/>
      <c r="D1" s="201"/>
      <c r="E1" s="201"/>
      <c r="F1" s="201"/>
      <c r="G1" s="201"/>
      <c r="H1" s="201"/>
      <c r="I1" s="201"/>
      <c r="J1" s="1225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</row>
    <row r="2" spans="1:27" s="22" customFormat="1" ht="36.75" customHeight="1">
      <c r="A2" s="77" t="s">
        <v>916</v>
      </c>
      <c r="B2" s="62"/>
      <c r="C2" s="201"/>
      <c r="D2" s="201"/>
      <c r="E2" s="201"/>
      <c r="F2" s="201"/>
      <c r="G2" s="201"/>
      <c r="H2" s="201"/>
      <c r="I2" s="201"/>
      <c r="J2" s="1225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</row>
    <row r="3" spans="1:27">
      <c r="A3" s="63"/>
      <c r="B3" s="63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566" t="s">
        <v>536</v>
      </c>
      <c r="Z3" s="1566"/>
      <c r="AA3" s="1566"/>
    </row>
    <row r="4" spans="1:27">
      <c r="A4" s="1586" t="s">
        <v>0</v>
      </c>
      <c r="B4" s="1587"/>
      <c r="C4" s="1581" t="s">
        <v>377</v>
      </c>
      <c r="D4" s="1581"/>
      <c r="E4" s="1581"/>
      <c r="F4" s="1581"/>
      <c r="G4" s="1581"/>
      <c r="H4" s="1581"/>
      <c r="I4" s="1581"/>
      <c r="J4" s="1581"/>
      <c r="K4" s="1581"/>
      <c r="L4" s="1581"/>
      <c r="M4" s="1581"/>
      <c r="N4" s="1581"/>
      <c r="O4" s="1581"/>
      <c r="P4" s="1581"/>
      <c r="Q4" s="1581"/>
      <c r="R4" s="1581"/>
      <c r="S4" s="1581"/>
      <c r="T4" s="1581"/>
      <c r="U4" s="1581"/>
      <c r="V4" s="1581"/>
      <c r="W4" s="1581"/>
      <c r="X4" s="1581"/>
      <c r="Y4" s="1554" t="s">
        <v>270</v>
      </c>
      <c r="Z4" s="1583" t="s">
        <v>381</v>
      </c>
      <c r="AA4" s="1554" t="s">
        <v>407</v>
      </c>
    </row>
    <row r="5" spans="1:27">
      <c r="A5" s="1588"/>
      <c r="B5" s="1589"/>
      <c r="C5" s="202" t="s">
        <v>799</v>
      </c>
      <c r="D5" s="202" t="s">
        <v>169</v>
      </c>
      <c r="E5" s="202" t="s">
        <v>284</v>
      </c>
      <c r="F5" s="202" t="s">
        <v>171</v>
      </c>
      <c r="G5" s="202" t="s">
        <v>172</v>
      </c>
      <c r="H5" s="202" t="s">
        <v>173</v>
      </c>
      <c r="I5" s="202" t="s">
        <v>174</v>
      </c>
      <c r="J5" s="202" t="s">
        <v>175</v>
      </c>
      <c r="K5" s="202" t="s">
        <v>176</v>
      </c>
      <c r="L5" s="202" t="s">
        <v>177</v>
      </c>
      <c r="M5" s="202" t="s">
        <v>178</v>
      </c>
      <c r="N5" s="202" t="s">
        <v>179</v>
      </c>
      <c r="O5" s="202" t="s">
        <v>180</v>
      </c>
      <c r="P5" s="1210" t="s">
        <v>181</v>
      </c>
      <c r="Q5" s="202" t="s">
        <v>182</v>
      </c>
      <c r="R5" s="202" t="s">
        <v>183</v>
      </c>
      <c r="S5" s="202" t="s">
        <v>184</v>
      </c>
      <c r="T5" s="202" t="s">
        <v>796</v>
      </c>
      <c r="U5" s="202" t="s">
        <v>344</v>
      </c>
      <c r="V5" s="202" t="s">
        <v>185</v>
      </c>
      <c r="W5" s="202" t="s">
        <v>186</v>
      </c>
      <c r="X5" s="202" t="s">
        <v>187</v>
      </c>
      <c r="Y5" s="1582"/>
      <c r="Z5" s="1584"/>
      <c r="AA5" s="1585"/>
    </row>
    <row r="6" spans="1:27" s="14" customFormat="1" ht="57" customHeight="1">
      <c r="A6" s="208" t="s">
        <v>378</v>
      </c>
      <c r="B6" s="209" t="s">
        <v>382</v>
      </c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  <c r="N6" s="675"/>
      <c r="O6" s="675"/>
      <c r="P6" s="675"/>
      <c r="Q6" s="675"/>
      <c r="R6" s="675"/>
      <c r="S6" s="675"/>
      <c r="T6" s="675"/>
      <c r="U6" s="675"/>
      <c r="V6" s="675"/>
      <c r="W6" s="675"/>
      <c r="X6" s="675"/>
      <c r="Y6" s="1234"/>
      <c r="Z6" s="675"/>
      <c r="AA6" s="1234"/>
    </row>
    <row r="7" spans="1:27" s="14" customFormat="1" ht="51" customHeight="1">
      <c r="A7" s="205" t="s">
        <v>383</v>
      </c>
      <c r="B7" s="206" t="s">
        <v>384</v>
      </c>
      <c r="C7" s="647">
        <v>113363.38794</v>
      </c>
      <c r="D7" s="647">
        <v>6917966.9904900007</v>
      </c>
      <c r="E7" s="647">
        <v>9006.5738099999999</v>
      </c>
      <c r="F7" s="647">
        <v>1693314.3220499998</v>
      </c>
      <c r="G7" s="647">
        <v>711901.21100000001</v>
      </c>
      <c r="H7" s="647">
        <v>0</v>
      </c>
      <c r="I7" s="647">
        <v>30723.047529999996</v>
      </c>
      <c r="J7" s="647">
        <v>389821.08898</v>
      </c>
      <c r="K7" s="647">
        <v>489596.59544999996</v>
      </c>
      <c r="L7" s="647">
        <v>1426914.2724899999</v>
      </c>
      <c r="M7" s="647">
        <v>5835.8603299999995</v>
      </c>
      <c r="N7" s="647">
        <v>1926825.5480200003</v>
      </c>
      <c r="O7" s="647">
        <v>345428.27201000002</v>
      </c>
      <c r="P7" s="647">
        <v>101532.83983000001</v>
      </c>
      <c r="Q7" s="647">
        <v>186159.12583999999</v>
      </c>
      <c r="R7" s="647">
        <v>106997.705</v>
      </c>
      <c r="S7" s="647">
        <v>114318.70408999998</v>
      </c>
      <c r="T7" s="647">
        <v>39042.367579999998</v>
      </c>
      <c r="U7" s="647">
        <v>130749.13489999999</v>
      </c>
      <c r="V7" s="647">
        <v>2099095.7462823535</v>
      </c>
      <c r="W7" s="647">
        <v>346360.24250000005</v>
      </c>
      <c r="X7" s="647">
        <v>126306.60076</v>
      </c>
      <c r="Y7" s="1235">
        <v>17311259.636882357</v>
      </c>
      <c r="Z7" s="647">
        <v>0</v>
      </c>
      <c r="AA7" s="1235">
        <v>17311259.636882357</v>
      </c>
    </row>
    <row r="8" spans="1:27" s="207" customFormat="1" ht="51" customHeight="1">
      <c r="A8" s="205" t="s">
        <v>385</v>
      </c>
      <c r="B8" s="206" t="s">
        <v>386</v>
      </c>
      <c r="C8" s="647">
        <v>0</v>
      </c>
      <c r="D8" s="647">
        <v>0</v>
      </c>
      <c r="E8" s="647">
        <v>0</v>
      </c>
      <c r="F8" s="647">
        <v>0</v>
      </c>
      <c r="G8" s="647">
        <v>0</v>
      </c>
      <c r="H8" s="647">
        <v>0</v>
      </c>
      <c r="I8" s="647">
        <v>0</v>
      </c>
      <c r="J8" s="647">
        <v>0</v>
      </c>
      <c r="K8" s="647">
        <v>0</v>
      </c>
      <c r="L8" s="647">
        <v>0</v>
      </c>
      <c r="M8" s="647">
        <v>0</v>
      </c>
      <c r="N8" s="647">
        <v>0</v>
      </c>
      <c r="O8" s="647">
        <v>0</v>
      </c>
      <c r="P8" s="647">
        <v>0</v>
      </c>
      <c r="Q8" s="647">
        <v>0</v>
      </c>
      <c r="R8" s="647">
        <v>0</v>
      </c>
      <c r="S8" s="647">
        <v>0</v>
      </c>
      <c r="T8" s="647">
        <v>0</v>
      </c>
      <c r="U8" s="647">
        <v>0</v>
      </c>
      <c r="V8" s="647">
        <v>0</v>
      </c>
      <c r="W8" s="647">
        <v>0</v>
      </c>
      <c r="X8" s="647">
        <v>0</v>
      </c>
      <c r="Y8" s="1235">
        <v>0</v>
      </c>
      <c r="Z8" s="647">
        <v>0</v>
      </c>
      <c r="AA8" s="1235">
        <v>0</v>
      </c>
    </row>
    <row r="9" spans="1:27" s="207" customFormat="1" ht="51" customHeight="1">
      <c r="A9" s="205" t="s">
        <v>387</v>
      </c>
      <c r="B9" s="206" t="s">
        <v>388</v>
      </c>
      <c r="C9" s="647">
        <v>0</v>
      </c>
      <c r="D9" s="647">
        <v>63270.545760000008</v>
      </c>
      <c r="E9" s="647">
        <v>4224.7984900000001</v>
      </c>
      <c r="F9" s="647">
        <v>3190.7690299999999</v>
      </c>
      <c r="G9" s="647">
        <v>288960.06384000002</v>
      </c>
      <c r="H9" s="647">
        <v>0</v>
      </c>
      <c r="I9" s="647">
        <v>3481.9992500000003</v>
      </c>
      <c r="J9" s="647">
        <v>41151.00344</v>
      </c>
      <c r="K9" s="647">
        <v>315428.37949999998</v>
      </c>
      <c r="L9" s="647">
        <v>36971.991587999997</v>
      </c>
      <c r="M9" s="647">
        <v>0</v>
      </c>
      <c r="N9" s="647">
        <v>581331.47591650847</v>
      </c>
      <c r="O9" s="647">
        <v>48321.500339999999</v>
      </c>
      <c r="P9" s="647">
        <v>608.94704999999999</v>
      </c>
      <c r="Q9" s="647">
        <v>2793.2646238435773</v>
      </c>
      <c r="R9" s="647">
        <v>0</v>
      </c>
      <c r="S9" s="647">
        <v>18304.524600000001</v>
      </c>
      <c r="T9" s="647">
        <v>245.64743999999999</v>
      </c>
      <c r="U9" s="647">
        <v>15540.709719999999</v>
      </c>
      <c r="V9" s="647">
        <v>0</v>
      </c>
      <c r="W9" s="647">
        <v>78336.360719999997</v>
      </c>
      <c r="X9" s="647">
        <v>4005.1178000000004</v>
      </c>
      <c r="Y9" s="1235">
        <v>1506167.0991083516</v>
      </c>
      <c r="Z9" s="647">
        <v>0</v>
      </c>
      <c r="AA9" s="1235">
        <v>1506167.0991083516</v>
      </c>
    </row>
    <row r="10" spans="1:27" s="207" customFormat="1" ht="57" customHeight="1">
      <c r="A10" s="205" t="s">
        <v>389</v>
      </c>
      <c r="B10" s="206" t="s">
        <v>390</v>
      </c>
      <c r="C10" s="689">
        <v>113363.38794</v>
      </c>
      <c r="D10" s="689">
        <v>6854696.4447300006</v>
      </c>
      <c r="E10" s="689">
        <v>4781.7753199999997</v>
      </c>
      <c r="F10" s="689">
        <v>1690123.5530199998</v>
      </c>
      <c r="G10" s="689">
        <v>422941.14715999999</v>
      </c>
      <c r="H10" s="689">
        <v>0</v>
      </c>
      <c r="I10" s="689">
        <v>27241.048279999995</v>
      </c>
      <c r="J10" s="689">
        <v>348670.08554</v>
      </c>
      <c r="K10" s="689">
        <v>174168.21594999998</v>
      </c>
      <c r="L10" s="689">
        <v>1389942.2809019999</v>
      </c>
      <c r="M10" s="689">
        <v>5835.8603299999995</v>
      </c>
      <c r="N10" s="689">
        <v>1345494.072103492</v>
      </c>
      <c r="O10" s="689">
        <v>297106.77167000005</v>
      </c>
      <c r="P10" s="689">
        <v>100923.89278000001</v>
      </c>
      <c r="Q10" s="689">
        <v>183365.86121615642</v>
      </c>
      <c r="R10" s="689">
        <v>106997.705</v>
      </c>
      <c r="S10" s="689">
        <v>96014.17948999998</v>
      </c>
      <c r="T10" s="689">
        <v>38796.720139999998</v>
      </c>
      <c r="U10" s="689">
        <v>115208.42517999999</v>
      </c>
      <c r="V10" s="689">
        <v>2099095.7462823535</v>
      </c>
      <c r="W10" s="689">
        <v>268023.88178000005</v>
      </c>
      <c r="X10" s="689">
        <v>122301.48295999999</v>
      </c>
      <c r="Y10" s="1236">
        <v>15805092.537774004</v>
      </c>
      <c r="Z10" s="689">
        <v>0</v>
      </c>
      <c r="AA10" s="1236">
        <v>15805092.537774004</v>
      </c>
    </row>
    <row r="11" spans="1:27" s="207" customFormat="1" ht="57" customHeight="1">
      <c r="A11" s="213" t="s">
        <v>379</v>
      </c>
      <c r="B11" s="209" t="s">
        <v>391</v>
      </c>
      <c r="C11" s="647"/>
      <c r="D11" s="647"/>
      <c r="E11" s="647"/>
      <c r="F11" s="647"/>
      <c r="G11" s="647"/>
      <c r="H11" s="647"/>
      <c r="I11" s="647"/>
      <c r="J11" s="647"/>
      <c r="K11" s="647"/>
      <c r="L11" s="647"/>
      <c r="M11" s="647"/>
      <c r="N11" s="647"/>
      <c r="O11" s="647"/>
      <c r="P11" s="647"/>
      <c r="Q11" s="647"/>
      <c r="R11" s="647"/>
      <c r="S11" s="647"/>
      <c r="T11" s="647"/>
      <c r="U11" s="647"/>
      <c r="V11" s="647"/>
      <c r="W11" s="647"/>
      <c r="X11" s="647"/>
      <c r="Y11" s="1237"/>
      <c r="Z11" s="647"/>
      <c r="AA11" s="1237"/>
    </row>
    <row r="12" spans="1:27" s="207" customFormat="1" ht="51" customHeight="1">
      <c r="A12" s="205" t="s">
        <v>392</v>
      </c>
      <c r="B12" s="206" t="s">
        <v>384</v>
      </c>
      <c r="C12" s="647">
        <v>383437.51611000003</v>
      </c>
      <c r="D12" s="647">
        <v>31541469.680410001</v>
      </c>
      <c r="E12" s="647">
        <v>25563.487650000003</v>
      </c>
      <c r="F12" s="647">
        <v>6290146.96777</v>
      </c>
      <c r="G12" s="647">
        <v>4053923.8038399993</v>
      </c>
      <c r="H12" s="647">
        <v>26438.327109999998</v>
      </c>
      <c r="I12" s="647">
        <v>65762.011570000002</v>
      </c>
      <c r="J12" s="647">
        <v>1304634.9810899999</v>
      </c>
      <c r="K12" s="647">
        <v>1522359.0965999998</v>
      </c>
      <c r="L12" s="647">
        <v>3492888.1263200003</v>
      </c>
      <c r="M12" s="647">
        <v>55444.968130000001</v>
      </c>
      <c r="N12" s="647">
        <v>6247864.0089300014</v>
      </c>
      <c r="O12" s="647">
        <v>883334.79686</v>
      </c>
      <c r="P12" s="647">
        <v>169543.67038</v>
      </c>
      <c r="Q12" s="647">
        <v>425406.30997000006</v>
      </c>
      <c r="R12" s="647">
        <v>0</v>
      </c>
      <c r="S12" s="647">
        <v>1098952.5276200001</v>
      </c>
      <c r="T12" s="647">
        <v>29841.272200000003</v>
      </c>
      <c r="U12" s="647">
        <v>677230.4347300001</v>
      </c>
      <c r="V12" s="647">
        <v>10617892.161489699</v>
      </c>
      <c r="W12" s="647">
        <v>1289410.2308500002</v>
      </c>
      <c r="X12" s="647">
        <v>293267.46386999998</v>
      </c>
      <c r="Y12" s="1235">
        <v>70494811.843499705</v>
      </c>
      <c r="Z12" s="647">
        <v>0</v>
      </c>
      <c r="AA12" s="1235">
        <v>70494811.843499705</v>
      </c>
    </row>
    <row r="13" spans="1:27" s="207" customFormat="1" ht="51" customHeight="1">
      <c r="A13" s="205" t="s">
        <v>393</v>
      </c>
      <c r="B13" s="206" t="s">
        <v>386</v>
      </c>
      <c r="C13" s="647">
        <v>0</v>
      </c>
      <c r="D13" s="647">
        <v>0</v>
      </c>
      <c r="E13" s="647">
        <v>0</v>
      </c>
      <c r="F13" s="647">
        <v>0</v>
      </c>
      <c r="G13" s="647">
        <v>0</v>
      </c>
      <c r="H13" s="647">
        <v>0</v>
      </c>
      <c r="I13" s="647">
        <v>0</v>
      </c>
      <c r="J13" s="647">
        <v>0</v>
      </c>
      <c r="K13" s="647">
        <v>0</v>
      </c>
      <c r="L13" s="647">
        <v>0</v>
      </c>
      <c r="M13" s="647">
        <v>0</v>
      </c>
      <c r="N13" s="647">
        <v>0</v>
      </c>
      <c r="O13" s="647">
        <v>0</v>
      </c>
      <c r="P13" s="647">
        <v>0</v>
      </c>
      <c r="Q13" s="647">
        <v>0</v>
      </c>
      <c r="R13" s="647">
        <v>0</v>
      </c>
      <c r="S13" s="647">
        <v>0</v>
      </c>
      <c r="T13" s="647">
        <v>0</v>
      </c>
      <c r="U13" s="647">
        <v>0</v>
      </c>
      <c r="V13" s="647">
        <v>0</v>
      </c>
      <c r="W13" s="647">
        <v>0</v>
      </c>
      <c r="X13" s="647">
        <v>0</v>
      </c>
      <c r="Y13" s="1235">
        <v>0</v>
      </c>
      <c r="Z13" s="647">
        <v>0</v>
      </c>
      <c r="AA13" s="1235">
        <v>0</v>
      </c>
    </row>
    <row r="14" spans="1:27" s="207" customFormat="1" ht="51" customHeight="1">
      <c r="A14" s="205" t="s">
        <v>394</v>
      </c>
      <c r="B14" s="206" t="s">
        <v>388</v>
      </c>
      <c r="C14" s="647">
        <v>0</v>
      </c>
      <c r="D14" s="647">
        <v>166242.73522</v>
      </c>
      <c r="E14" s="647">
        <v>9003.9822400000012</v>
      </c>
      <c r="F14" s="647">
        <v>138749.60060000001</v>
      </c>
      <c r="G14" s="647">
        <v>479703.44469000003</v>
      </c>
      <c r="H14" s="647">
        <v>26438.327109999998</v>
      </c>
      <c r="I14" s="647">
        <v>17123.337390000001</v>
      </c>
      <c r="J14" s="647">
        <v>103953.38394</v>
      </c>
      <c r="K14" s="647">
        <v>979815.41196000006</v>
      </c>
      <c r="L14" s="647">
        <v>0</v>
      </c>
      <c r="M14" s="647">
        <v>0</v>
      </c>
      <c r="N14" s="647">
        <v>1170720.8223131513</v>
      </c>
      <c r="O14" s="647">
        <v>170908.49874000001</v>
      </c>
      <c r="P14" s="647">
        <v>1601.0345</v>
      </c>
      <c r="Q14" s="647">
        <v>31862.166199365227</v>
      </c>
      <c r="R14" s="647">
        <v>0</v>
      </c>
      <c r="S14" s="647">
        <v>85670.173460000005</v>
      </c>
      <c r="T14" s="647">
        <v>1463.4173600000001</v>
      </c>
      <c r="U14" s="647">
        <v>127959.07496999999</v>
      </c>
      <c r="V14" s="647">
        <v>0</v>
      </c>
      <c r="W14" s="647">
        <v>182174.58138000002</v>
      </c>
      <c r="X14" s="647">
        <v>0</v>
      </c>
      <c r="Y14" s="1235">
        <v>3693389.9920725166</v>
      </c>
      <c r="Z14" s="647">
        <v>0</v>
      </c>
      <c r="AA14" s="1235">
        <v>3693389.9920725166</v>
      </c>
    </row>
    <row r="15" spans="1:27" s="207" customFormat="1" ht="57" customHeight="1">
      <c r="A15" s="205" t="s">
        <v>395</v>
      </c>
      <c r="B15" s="206" t="s">
        <v>390</v>
      </c>
      <c r="C15" s="689">
        <v>383437.51611000003</v>
      </c>
      <c r="D15" s="689">
        <v>31375226.945190001</v>
      </c>
      <c r="E15" s="689">
        <v>16559.505410000002</v>
      </c>
      <c r="F15" s="689">
        <v>6151397.3671700004</v>
      </c>
      <c r="G15" s="689">
        <v>3574220.359149999</v>
      </c>
      <c r="H15" s="689">
        <v>0</v>
      </c>
      <c r="I15" s="689">
        <v>48638.674180000002</v>
      </c>
      <c r="J15" s="689">
        <v>1200681.5971499998</v>
      </c>
      <c r="K15" s="689">
        <v>542543.68463999976</v>
      </c>
      <c r="L15" s="689">
        <v>3492888.1263200003</v>
      </c>
      <c r="M15" s="689">
        <v>55444.968130000001</v>
      </c>
      <c r="N15" s="689">
        <v>5077143.1866168501</v>
      </c>
      <c r="O15" s="689">
        <v>712426.29811999993</v>
      </c>
      <c r="P15" s="689">
        <v>167942.63587999999</v>
      </c>
      <c r="Q15" s="689">
        <v>393544.14377063484</v>
      </c>
      <c r="R15" s="689">
        <v>0</v>
      </c>
      <c r="S15" s="689">
        <v>1013282.3541600001</v>
      </c>
      <c r="T15" s="689">
        <v>28377.854840000004</v>
      </c>
      <c r="U15" s="689">
        <v>549271.35976000014</v>
      </c>
      <c r="V15" s="689">
        <v>10617892.161489699</v>
      </c>
      <c r="W15" s="689">
        <v>1107235.6494700001</v>
      </c>
      <c r="X15" s="689">
        <v>293267.46386999998</v>
      </c>
      <c r="Y15" s="1236">
        <v>66801421.85142719</v>
      </c>
      <c r="Z15" s="689">
        <v>0</v>
      </c>
      <c r="AA15" s="1236">
        <v>66801421.85142719</v>
      </c>
    </row>
    <row r="16" spans="1:27" s="207" customFormat="1" ht="57" customHeight="1">
      <c r="A16" s="213" t="s">
        <v>380</v>
      </c>
      <c r="B16" s="209" t="s">
        <v>396</v>
      </c>
      <c r="C16" s="647"/>
      <c r="D16" s="647"/>
      <c r="E16" s="647"/>
      <c r="F16" s="647"/>
      <c r="G16" s="647"/>
      <c r="H16" s="647"/>
      <c r="I16" s="647"/>
      <c r="J16" s="647"/>
      <c r="K16" s="647"/>
      <c r="L16" s="647"/>
      <c r="M16" s="647"/>
      <c r="N16" s="647"/>
      <c r="O16" s="647"/>
      <c r="P16" s="647"/>
      <c r="Q16" s="647"/>
      <c r="R16" s="647"/>
      <c r="S16" s="647"/>
      <c r="T16" s="647"/>
      <c r="U16" s="647"/>
      <c r="V16" s="647"/>
      <c r="W16" s="647"/>
      <c r="X16" s="647"/>
      <c r="Y16" s="1237"/>
      <c r="Z16" s="647"/>
      <c r="AA16" s="1237"/>
    </row>
    <row r="17" spans="1:27" s="207" customFormat="1" ht="51" customHeight="1">
      <c r="A17" s="205" t="s">
        <v>397</v>
      </c>
      <c r="B17" s="206" t="s">
        <v>384</v>
      </c>
      <c r="C17" s="647">
        <v>0</v>
      </c>
      <c r="D17" s="647">
        <v>0</v>
      </c>
      <c r="E17" s="647">
        <v>0</v>
      </c>
      <c r="F17" s="647">
        <v>170015.99900000001</v>
      </c>
      <c r="G17" s="647">
        <v>0</v>
      </c>
      <c r="H17" s="647">
        <v>0</v>
      </c>
      <c r="I17" s="647">
        <v>697521.28599999996</v>
      </c>
      <c r="J17" s="647">
        <v>326303.27046000003</v>
      </c>
      <c r="K17" s="647">
        <v>1724651.743</v>
      </c>
      <c r="L17" s="647">
        <v>0</v>
      </c>
      <c r="M17" s="647">
        <v>0</v>
      </c>
      <c r="N17" s="647">
        <v>927925.16788999992</v>
      </c>
      <c r="O17" s="647">
        <v>25243.889350000001</v>
      </c>
      <c r="P17" s="647">
        <v>0</v>
      </c>
      <c r="Q17" s="647">
        <v>2489331.3625099999</v>
      </c>
      <c r="R17" s="647">
        <v>0</v>
      </c>
      <c r="S17" s="647">
        <v>1417397.82088</v>
      </c>
      <c r="T17" s="647">
        <v>0</v>
      </c>
      <c r="U17" s="647">
        <v>24.895</v>
      </c>
      <c r="V17" s="647">
        <v>26777.173770000001</v>
      </c>
      <c r="W17" s="647">
        <v>2109.5680000000002</v>
      </c>
      <c r="X17" s="647">
        <v>0</v>
      </c>
      <c r="Y17" s="1235">
        <v>7807302.1758599998</v>
      </c>
      <c r="Z17" s="647">
        <v>0</v>
      </c>
      <c r="AA17" s="1235">
        <v>7807302.1758599998</v>
      </c>
    </row>
    <row r="18" spans="1:27" s="207" customFormat="1" ht="51" customHeight="1">
      <c r="A18" s="205" t="s">
        <v>398</v>
      </c>
      <c r="B18" s="206" t="s">
        <v>386</v>
      </c>
      <c r="C18" s="647">
        <v>0</v>
      </c>
      <c r="D18" s="647">
        <v>0</v>
      </c>
      <c r="E18" s="647">
        <v>0</v>
      </c>
      <c r="F18" s="647">
        <v>0</v>
      </c>
      <c r="G18" s="647">
        <v>0</v>
      </c>
      <c r="H18" s="647">
        <v>0</v>
      </c>
      <c r="I18" s="647">
        <v>0</v>
      </c>
      <c r="J18" s="647">
        <v>0</v>
      </c>
      <c r="K18" s="647">
        <v>0</v>
      </c>
      <c r="L18" s="647">
        <v>0</v>
      </c>
      <c r="M18" s="647">
        <v>0</v>
      </c>
      <c r="N18" s="647">
        <v>0</v>
      </c>
      <c r="O18" s="647">
        <v>0</v>
      </c>
      <c r="P18" s="647">
        <v>0</v>
      </c>
      <c r="Q18" s="647">
        <v>0</v>
      </c>
      <c r="R18" s="647">
        <v>0</v>
      </c>
      <c r="S18" s="647">
        <v>0</v>
      </c>
      <c r="T18" s="647">
        <v>0</v>
      </c>
      <c r="U18" s="647">
        <v>0</v>
      </c>
      <c r="V18" s="647">
        <v>0</v>
      </c>
      <c r="W18" s="647">
        <v>0</v>
      </c>
      <c r="X18" s="647">
        <v>0</v>
      </c>
      <c r="Y18" s="1235">
        <v>0</v>
      </c>
      <c r="Z18" s="647">
        <v>0</v>
      </c>
      <c r="AA18" s="1235">
        <v>0</v>
      </c>
    </row>
    <row r="19" spans="1:27" s="207" customFormat="1" ht="51" customHeight="1">
      <c r="A19" s="205" t="s">
        <v>399</v>
      </c>
      <c r="B19" s="206" t="s">
        <v>388</v>
      </c>
      <c r="C19" s="647">
        <v>0</v>
      </c>
      <c r="D19" s="647">
        <v>0</v>
      </c>
      <c r="E19" s="647">
        <v>0</v>
      </c>
      <c r="F19" s="647">
        <v>0</v>
      </c>
      <c r="G19" s="647">
        <v>0</v>
      </c>
      <c r="H19" s="647">
        <v>0</v>
      </c>
      <c r="I19" s="647">
        <v>18591.491560000002</v>
      </c>
      <c r="J19" s="647">
        <v>1.2290399999999999</v>
      </c>
      <c r="K19" s="647">
        <v>30350.230059999998</v>
      </c>
      <c r="L19" s="647">
        <v>0</v>
      </c>
      <c r="M19" s="647">
        <v>0</v>
      </c>
      <c r="N19" s="647">
        <v>0</v>
      </c>
      <c r="O19" s="647">
        <v>0</v>
      </c>
      <c r="P19" s="647">
        <v>0</v>
      </c>
      <c r="Q19" s="647">
        <v>18883.648907332055</v>
      </c>
      <c r="R19" s="647">
        <v>0</v>
      </c>
      <c r="S19" s="647">
        <v>0</v>
      </c>
      <c r="T19" s="647">
        <v>0</v>
      </c>
      <c r="U19" s="647">
        <v>0</v>
      </c>
      <c r="V19" s="647">
        <v>0</v>
      </c>
      <c r="W19" s="647">
        <v>129.41486</v>
      </c>
      <c r="X19" s="647">
        <v>0</v>
      </c>
      <c r="Y19" s="1235">
        <v>67956.014427332062</v>
      </c>
      <c r="Z19" s="647">
        <v>0</v>
      </c>
      <c r="AA19" s="1235">
        <v>67956.014427332062</v>
      </c>
    </row>
    <row r="20" spans="1:27" s="207" customFormat="1" ht="57" customHeight="1">
      <c r="A20" s="205" t="s">
        <v>400</v>
      </c>
      <c r="B20" s="206" t="s">
        <v>390</v>
      </c>
      <c r="C20" s="689">
        <v>0</v>
      </c>
      <c r="D20" s="689">
        <v>0</v>
      </c>
      <c r="E20" s="689">
        <v>0</v>
      </c>
      <c r="F20" s="689">
        <v>170015.99900000001</v>
      </c>
      <c r="G20" s="689">
        <v>0</v>
      </c>
      <c r="H20" s="689">
        <v>0</v>
      </c>
      <c r="I20" s="689">
        <v>678929.79443999997</v>
      </c>
      <c r="J20" s="689">
        <v>326302.04142000002</v>
      </c>
      <c r="K20" s="689">
        <v>1694301.51294</v>
      </c>
      <c r="L20" s="689">
        <v>0</v>
      </c>
      <c r="M20" s="689">
        <v>0</v>
      </c>
      <c r="N20" s="689">
        <v>927925.16788999992</v>
      </c>
      <c r="O20" s="689">
        <v>25243.889350000001</v>
      </c>
      <c r="P20" s="689">
        <v>0</v>
      </c>
      <c r="Q20" s="689">
        <v>2470447.7136026677</v>
      </c>
      <c r="R20" s="689">
        <v>0</v>
      </c>
      <c r="S20" s="689">
        <v>1417397.82088</v>
      </c>
      <c r="T20" s="689">
        <v>0</v>
      </c>
      <c r="U20" s="689">
        <v>24.895</v>
      </c>
      <c r="V20" s="689">
        <v>26777.173770000001</v>
      </c>
      <c r="W20" s="689">
        <v>1980.1531400000001</v>
      </c>
      <c r="X20" s="689">
        <v>0</v>
      </c>
      <c r="Y20" s="1236">
        <v>7739346.1614326667</v>
      </c>
      <c r="Z20" s="689">
        <v>0</v>
      </c>
      <c r="AA20" s="1236">
        <v>7739346.1614326667</v>
      </c>
    </row>
    <row r="21" spans="1:27" s="207" customFormat="1" ht="57" customHeight="1">
      <c r="A21" s="213" t="s">
        <v>401</v>
      </c>
      <c r="B21" s="209" t="s">
        <v>402</v>
      </c>
      <c r="C21" s="647"/>
      <c r="D21" s="647"/>
      <c r="E21" s="647"/>
      <c r="F21" s="647"/>
      <c r="G21" s="647"/>
      <c r="H21" s="647"/>
      <c r="I21" s="647"/>
      <c r="J21" s="647"/>
      <c r="K21" s="647"/>
      <c r="L21" s="647"/>
      <c r="M21" s="647"/>
      <c r="N21" s="647"/>
      <c r="O21" s="647"/>
      <c r="P21" s="647"/>
      <c r="Q21" s="647"/>
      <c r="R21" s="647"/>
      <c r="S21" s="647"/>
      <c r="T21" s="647"/>
      <c r="U21" s="647"/>
      <c r="V21" s="647"/>
      <c r="W21" s="647"/>
      <c r="X21" s="647"/>
      <c r="Y21" s="1237"/>
      <c r="Z21" s="647"/>
      <c r="AA21" s="1237"/>
    </row>
    <row r="22" spans="1:27" s="207" customFormat="1" ht="51" customHeight="1">
      <c r="A22" s="205" t="s">
        <v>403</v>
      </c>
      <c r="B22" s="206" t="s">
        <v>384</v>
      </c>
      <c r="C22" s="647">
        <v>496800.90405000001</v>
      </c>
      <c r="D22" s="647">
        <v>38459436.670900002</v>
      </c>
      <c r="E22" s="647">
        <v>34570.061460000004</v>
      </c>
      <c r="F22" s="647">
        <v>8153477.2888199994</v>
      </c>
      <c r="G22" s="647">
        <v>4765825.0148399994</v>
      </c>
      <c r="H22" s="647">
        <v>26438.327109999998</v>
      </c>
      <c r="I22" s="647">
        <v>794006.34509999992</v>
      </c>
      <c r="J22" s="647">
        <v>2020759.3405299999</v>
      </c>
      <c r="K22" s="647">
        <v>3736607.4350499995</v>
      </c>
      <c r="L22" s="647">
        <v>4919802.3988100002</v>
      </c>
      <c r="M22" s="647">
        <v>61280.828460000004</v>
      </c>
      <c r="N22" s="647">
        <v>9102614.7248400021</v>
      </c>
      <c r="O22" s="647">
        <v>1254006.9582200001</v>
      </c>
      <c r="P22" s="647">
        <v>271076.51020999998</v>
      </c>
      <c r="Q22" s="647">
        <v>3100896.7983200001</v>
      </c>
      <c r="R22" s="647">
        <v>106997.705</v>
      </c>
      <c r="S22" s="647">
        <v>2630669.05259</v>
      </c>
      <c r="T22" s="647">
        <v>68883.639779999998</v>
      </c>
      <c r="U22" s="647">
        <v>808004.46463000006</v>
      </c>
      <c r="V22" s="647">
        <v>12743765.081542052</v>
      </c>
      <c r="W22" s="647">
        <v>1637880.0413500001</v>
      </c>
      <c r="X22" s="647">
        <v>419574.06462999998</v>
      </c>
      <c r="Y22" s="1235">
        <v>95613373.656242043</v>
      </c>
      <c r="Z22" s="647">
        <v>0</v>
      </c>
      <c r="AA22" s="1235">
        <v>95613373.656242043</v>
      </c>
    </row>
    <row r="23" spans="1:27" s="207" customFormat="1" ht="51" customHeight="1">
      <c r="A23" s="205" t="s">
        <v>404</v>
      </c>
      <c r="B23" s="206" t="s">
        <v>386</v>
      </c>
      <c r="C23" s="647">
        <v>0</v>
      </c>
      <c r="D23" s="647">
        <v>0</v>
      </c>
      <c r="E23" s="647">
        <v>0</v>
      </c>
      <c r="F23" s="647">
        <v>0</v>
      </c>
      <c r="G23" s="647">
        <v>0</v>
      </c>
      <c r="H23" s="647">
        <v>0</v>
      </c>
      <c r="I23" s="647">
        <v>0</v>
      </c>
      <c r="J23" s="647">
        <v>0</v>
      </c>
      <c r="K23" s="647">
        <v>0</v>
      </c>
      <c r="L23" s="647">
        <v>0</v>
      </c>
      <c r="M23" s="647">
        <v>0</v>
      </c>
      <c r="N23" s="647">
        <v>0</v>
      </c>
      <c r="O23" s="647">
        <v>0</v>
      </c>
      <c r="P23" s="647">
        <v>0</v>
      </c>
      <c r="Q23" s="647">
        <v>0</v>
      </c>
      <c r="R23" s="647">
        <v>0</v>
      </c>
      <c r="S23" s="647">
        <v>0</v>
      </c>
      <c r="T23" s="647">
        <v>0</v>
      </c>
      <c r="U23" s="647">
        <v>0</v>
      </c>
      <c r="V23" s="647">
        <v>0</v>
      </c>
      <c r="W23" s="647">
        <v>0</v>
      </c>
      <c r="X23" s="647">
        <v>0</v>
      </c>
      <c r="Y23" s="1235">
        <v>0</v>
      </c>
      <c r="Z23" s="647">
        <v>0</v>
      </c>
      <c r="AA23" s="1235">
        <v>0</v>
      </c>
    </row>
    <row r="24" spans="1:27" s="14" customFormat="1" ht="51" customHeight="1">
      <c r="A24" s="205" t="s">
        <v>405</v>
      </c>
      <c r="B24" s="206" t="s">
        <v>388</v>
      </c>
      <c r="C24" s="647">
        <v>0</v>
      </c>
      <c r="D24" s="647">
        <v>229513.28098000001</v>
      </c>
      <c r="E24" s="647">
        <v>13228.780730000002</v>
      </c>
      <c r="F24" s="647">
        <v>141940.36963</v>
      </c>
      <c r="G24" s="647">
        <v>768663.50852999999</v>
      </c>
      <c r="H24" s="647">
        <v>26438.327109999998</v>
      </c>
      <c r="I24" s="647">
        <v>39196.828200000004</v>
      </c>
      <c r="J24" s="647">
        <v>145105.61642000001</v>
      </c>
      <c r="K24" s="647">
        <v>1325594.02152</v>
      </c>
      <c r="L24" s="647">
        <v>36971.991587999997</v>
      </c>
      <c r="M24" s="647">
        <v>0</v>
      </c>
      <c r="N24" s="647">
        <v>1752052.2982296599</v>
      </c>
      <c r="O24" s="647">
        <v>219229.99908000001</v>
      </c>
      <c r="P24" s="647">
        <v>2209.98155</v>
      </c>
      <c r="Q24" s="647">
        <v>53539.079730540863</v>
      </c>
      <c r="R24" s="647">
        <v>0</v>
      </c>
      <c r="S24" s="647">
        <v>103974.69806000001</v>
      </c>
      <c r="T24" s="647">
        <v>1709.0648000000001</v>
      </c>
      <c r="U24" s="647">
        <v>143499.78469</v>
      </c>
      <c r="V24" s="647">
        <v>0</v>
      </c>
      <c r="W24" s="647">
        <v>260640.35696</v>
      </c>
      <c r="X24" s="647">
        <v>4005.1178000000004</v>
      </c>
      <c r="Y24" s="1235">
        <v>5267513.1056082016</v>
      </c>
      <c r="Z24" s="647">
        <v>0</v>
      </c>
      <c r="AA24" s="1235">
        <v>5267513.1056082016</v>
      </c>
    </row>
    <row r="25" spans="1:27" s="14" customFormat="1" ht="57" customHeight="1">
      <c r="A25" s="215" t="s">
        <v>406</v>
      </c>
      <c r="B25" s="216" t="s">
        <v>390</v>
      </c>
      <c r="C25" s="689">
        <v>496800.90405000001</v>
      </c>
      <c r="D25" s="689">
        <v>38229923.389920004</v>
      </c>
      <c r="E25" s="689">
        <v>21341.280730000002</v>
      </c>
      <c r="F25" s="689">
        <v>8011536.9191899998</v>
      </c>
      <c r="G25" s="689">
        <v>3997161.5063099992</v>
      </c>
      <c r="H25" s="689">
        <v>0</v>
      </c>
      <c r="I25" s="1238">
        <v>754809.51689999993</v>
      </c>
      <c r="J25" s="689">
        <v>1875653.7241099998</v>
      </c>
      <c r="K25" s="689">
        <v>2411013.4135299996</v>
      </c>
      <c r="L25" s="689">
        <v>4882830.407222</v>
      </c>
      <c r="M25" s="689">
        <v>61280.828460000004</v>
      </c>
      <c r="N25" s="689">
        <v>7350562.4266103422</v>
      </c>
      <c r="O25" s="689">
        <v>1034776.9591400002</v>
      </c>
      <c r="P25" s="689">
        <v>268866.52865999995</v>
      </c>
      <c r="Q25" s="689">
        <v>3047357.7185894591</v>
      </c>
      <c r="R25" s="689">
        <v>106997.705</v>
      </c>
      <c r="S25" s="689">
        <v>2526694.3545300001</v>
      </c>
      <c r="T25" s="689">
        <v>67174.574980000005</v>
      </c>
      <c r="U25" s="689">
        <v>664504.67994000006</v>
      </c>
      <c r="V25" s="689">
        <v>12743765.081542052</v>
      </c>
      <c r="W25" s="689">
        <v>1377239.6843900001</v>
      </c>
      <c r="X25" s="689">
        <v>415568.94682999997</v>
      </c>
      <c r="Y25" s="1236">
        <v>90345860.550633863</v>
      </c>
      <c r="Z25" s="689">
        <v>0</v>
      </c>
      <c r="AA25" s="1236">
        <v>90345860.550633863</v>
      </c>
    </row>
  </sheetData>
  <mergeCells count="6">
    <mergeCell ref="Y3:AA3"/>
    <mergeCell ref="A4:B5"/>
    <mergeCell ref="C4:X4"/>
    <mergeCell ref="Y4:Y5"/>
    <mergeCell ref="Z4:Z5"/>
    <mergeCell ref="AA4:AA5"/>
  </mergeCells>
  <printOptions horizontalCentered="1"/>
  <pageMargins left="0" right="0" top="0.59055118110236227" bottom="0" header="0.51181102362204722" footer="0.51181102362204722"/>
  <pageSetup paperSize="9" scale="33" orientation="landscape" horizontalDpi="200" verticalDpi="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A45"/>
  <sheetViews>
    <sheetView zoomScale="60" zoomScaleNormal="60" workbookViewId="0">
      <selection sqref="A1:XFD1048576"/>
    </sheetView>
  </sheetViews>
  <sheetFormatPr defaultColWidth="9" defaultRowHeight="24"/>
  <cols>
    <col min="1" max="1" width="36.42578125" style="13" customWidth="1"/>
    <col min="2" max="2" width="32.85546875" style="13" hidden="1" customWidth="1"/>
    <col min="3" max="3" width="12.7109375" style="204" bestFit="1" customWidth="1"/>
    <col min="4" max="4" width="15.5703125" style="204" bestFit="1" customWidth="1"/>
    <col min="5" max="5" width="12.42578125" style="204" bestFit="1" customWidth="1"/>
    <col min="6" max="6" width="14" style="204" bestFit="1" customWidth="1"/>
    <col min="7" max="7" width="13.7109375" style="204" bestFit="1" customWidth="1"/>
    <col min="8" max="8" width="7.42578125" style="204" bestFit="1" customWidth="1"/>
    <col min="9" max="9" width="12.5703125" style="204" bestFit="1" customWidth="1"/>
    <col min="10" max="10" width="13.7109375" style="1233" bestFit="1" customWidth="1"/>
    <col min="11" max="12" width="13.7109375" style="204" bestFit="1" customWidth="1"/>
    <col min="13" max="13" width="11.28515625" style="204" bestFit="1" customWidth="1"/>
    <col min="14" max="14" width="15.140625" style="204" bestFit="1" customWidth="1"/>
    <col min="15" max="15" width="14.28515625" style="204" customWidth="1"/>
    <col min="16" max="16" width="12.5703125" style="204" bestFit="1" customWidth="1"/>
    <col min="17" max="17" width="16.140625" style="204" bestFit="1" customWidth="1"/>
    <col min="18" max="18" width="10" style="204" bestFit="1" customWidth="1"/>
    <col min="19" max="19" width="14" style="204" bestFit="1" customWidth="1"/>
    <col min="20" max="20" width="12.5703125" style="204" bestFit="1" customWidth="1"/>
    <col min="21" max="21" width="13.42578125" style="204" bestFit="1" customWidth="1"/>
    <col min="22" max="22" width="15.140625" style="204" bestFit="1" customWidth="1"/>
    <col min="23" max="23" width="13.7109375" style="204" bestFit="1" customWidth="1"/>
    <col min="24" max="24" width="12.28515625" style="204" bestFit="1" customWidth="1"/>
    <col min="25" max="25" width="16.85546875" style="204" bestFit="1" customWidth="1"/>
    <col min="26" max="26" width="13.42578125" style="204" customWidth="1"/>
    <col min="27" max="27" width="16.85546875" style="204" bestFit="1" customWidth="1"/>
    <col min="28" max="16384" width="9" style="13"/>
  </cols>
  <sheetData>
    <row r="1" spans="1:27" s="22" customFormat="1" ht="33">
      <c r="A1" s="1570" t="s">
        <v>849</v>
      </c>
      <c r="B1" s="1570"/>
      <c r="C1" s="1570"/>
      <c r="D1" s="1570"/>
      <c r="E1" s="1570"/>
      <c r="F1" s="1570"/>
      <c r="G1" s="201"/>
      <c r="H1" s="201"/>
      <c r="I1" s="201"/>
      <c r="J1" s="1225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</row>
    <row r="2" spans="1:27" s="22" customFormat="1" ht="33">
      <c r="A2" s="1570" t="s">
        <v>917</v>
      </c>
      <c r="B2" s="1570"/>
      <c r="C2" s="1570"/>
      <c r="D2" s="1570"/>
      <c r="E2" s="1570"/>
      <c r="F2" s="1570"/>
      <c r="G2" s="201"/>
      <c r="H2" s="201"/>
      <c r="I2" s="201"/>
      <c r="J2" s="1225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</row>
    <row r="3" spans="1:27">
      <c r="A3" s="63"/>
      <c r="B3" s="63"/>
      <c r="C3" s="116">
        <v>1000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566" t="s">
        <v>536</v>
      </c>
      <c r="Z3" s="1566"/>
      <c r="AA3" s="1566"/>
    </row>
    <row r="4" spans="1:27">
      <c r="A4" s="1586" t="s">
        <v>0</v>
      </c>
      <c r="B4" s="1587"/>
      <c r="C4" s="1581" t="s">
        <v>377</v>
      </c>
      <c r="D4" s="1581"/>
      <c r="E4" s="1581"/>
      <c r="F4" s="1581"/>
      <c r="G4" s="1581"/>
      <c r="H4" s="1581"/>
      <c r="I4" s="1581"/>
      <c r="J4" s="1581"/>
      <c r="K4" s="1581"/>
      <c r="L4" s="1581"/>
      <c r="M4" s="1581"/>
      <c r="N4" s="1581"/>
      <c r="O4" s="1581"/>
      <c r="P4" s="1581"/>
      <c r="Q4" s="1581"/>
      <c r="R4" s="1581"/>
      <c r="S4" s="1581"/>
      <c r="T4" s="1581"/>
      <c r="U4" s="1581"/>
      <c r="V4" s="1581"/>
      <c r="W4" s="1581"/>
      <c r="X4" s="1581"/>
      <c r="Y4" s="1554" t="s">
        <v>270</v>
      </c>
      <c r="Z4" s="1583" t="s">
        <v>381</v>
      </c>
      <c r="AA4" s="1554" t="s">
        <v>407</v>
      </c>
    </row>
    <row r="5" spans="1:27">
      <c r="A5" s="1588"/>
      <c r="B5" s="1589"/>
      <c r="C5" s="1210" t="s">
        <v>799</v>
      </c>
      <c r="D5" s="1210" t="s">
        <v>169</v>
      </c>
      <c r="E5" s="1210" t="s">
        <v>284</v>
      </c>
      <c r="F5" s="1210" t="s">
        <v>171</v>
      </c>
      <c r="G5" s="1210" t="s">
        <v>172</v>
      </c>
      <c r="H5" s="1210" t="s">
        <v>173</v>
      </c>
      <c r="I5" s="1210" t="s">
        <v>174</v>
      </c>
      <c r="J5" s="1210" t="s">
        <v>175</v>
      </c>
      <c r="K5" s="1210" t="s">
        <v>176</v>
      </c>
      <c r="L5" s="1210" t="s">
        <v>177</v>
      </c>
      <c r="M5" s="1210" t="s">
        <v>178</v>
      </c>
      <c r="N5" s="1210" t="s">
        <v>179</v>
      </c>
      <c r="O5" s="1210" t="s">
        <v>180</v>
      </c>
      <c r="P5" s="1210" t="s">
        <v>181</v>
      </c>
      <c r="Q5" s="1210" t="s">
        <v>182</v>
      </c>
      <c r="R5" s="1210" t="s">
        <v>183</v>
      </c>
      <c r="S5" s="1210" t="s">
        <v>184</v>
      </c>
      <c r="T5" s="1210" t="s">
        <v>796</v>
      </c>
      <c r="U5" s="1210" t="s">
        <v>344</v>
      </c>
      <c r="V5" s="1210" t="s">
        <v>185</v>
      </c>
      <c r="W5" s="1210" t="s">
        <v>186</v>
      </c>
      <c r="X5" s="1210" t="s">
        <v>187</v>
      </c>
      <c r="Y5" s="1582"/>
      <c r="Z5" s="1584"/>
      <c r="AA5" s="1585"/>
    </row>
    <row r="6" spans="1:27" s="14" customFormat="1" ht="51" customHeight="1">
      <c r="A6" s="208" t="s">
        <v>378</v>
      </c>
      <c r="B6" s="209" t="s">
        <v>382</v>
      </c>
      <c r="C6" s="793"/>
      <c r="D6" s="793"/>
      <c r="E6" s="793"/>
      <c r="F6" s="793"/>
      <c r="G6" s="793"/>
      <c r="H6" s="793"/>
      <c r="I6" s="793"/>
      <c r="J6" s="793"/>
      <c r="K6" s="793"/>
      <c r="L6" s="793"/>
      <c r="M6" s="793"/>
      <c r="N6" s="793"/>
      <c r="O6" s="793"/>
      <c r="P6" s="793"/>
      <c r="Q6" s="793"/>
      <c r="R6" s="793"/>
      <c r="S6" s="793"/>
      <c r="T6" s="793"/>
      <c r="U6" s="793"/>
      <c r="V6" s="793"/>
      <c r="W6" s="793"/>
      <c r="X6" s="793"/>
      <c r="Y6" s="1105"/>
      <c r="Z6" s="793"/>
      <c r="AA6" s="1105"/>
    </row>
    <row r="7" spans="1:27" s="14" customFormat="1" ht="51" customHeight="1">
      <c r="A7" s="205" t="s">
        <v>383</v>
      </c>
      <c r="B7" s="206" t="s">
        <v>384</v>
      </c>
      <c r="C7" s="1106">
        <v>9416.07647</v>
      </c>
      <c r="D7" s="1106">
        <v>385267.53130999999</v>
      </c>
      <c r="E7" s="1106">
        <v>4815.2965599999998</v>
      </c>
      <c r="F7" s="1106">
        <v>102703.00941</v>
      </c>
      <c r="G7" s="1106">
        <v>41039.92542</v>
      </c>
      <c r="H7" s="1106">
        <v>0</v>
      </c>
      <c r="I7" s="1106">
        <v>3181.3458700000001</v>
      </c>
      <c r="J7" s="1106">
        <v>61012.788939999999</v>
      </c>
      <c r="K7" s="1106">
        <v>34939.940619999994</v>
      </c>
      <c r="L7" s="1106">
        <v>127406.49888999999</v>
      </c>
      <c r="M7" s="1106">
        <v>0</v>
      </c>
      <c r="N7" s="1106">
        <v>91469.60108000011</v>
      </c>
      <c r="O7" s="1106">
        <v>53800.260950000004</v>
      </c>
      <c r="P7" s="1106">
        <v>5123.0684000000001</v>
      </c>
      <c r="Q7" s="1106">
        <v>6799.5931399999999</v>
      </c>
      <c r="R7" s="1106">
        <v>0</v>
      </c>
      <c r="S7" s="1106">
        <v>11143.023660000001</v>
      </c>
      <c r="T7" s="1106">
        <v>23857.195640000002</v>
      </c>
      <c r="U7" s="1106">
        <v>9035.0860199999988</v>
      </c>
      <c r="V7" s="1106">
        <v>365989.26977521391</v>
      </c>
      <c r="W7" s="1106">
        <v>26405.002379999998</v>
      </c>
      <c r="X7" s="1106">
        <v>16412.213040000002</v>
      </c>
      <c r="Y7" s="1107">
        <v>1379816.7275752141</v>
      </c>
      <c r="Z7" s="1106">
        <v>0</v>
      </c>
      <c r="AA7" s="1107">
        <v>1379816.7275752141</v>
      </c>
    </row>
    <row r="8" spans="1:27" s="207" customFormat="1" ht="51" customHeight="1">
      <c r="A8" s="205" t="s">
        <v>385</v>
      </c>
      <c r="B8" s="206" t="s">
        <v>386</v>
      </c>
      <c r="C8" s="1106">
        <v>0</v>
      </c>
      <c r="D8" s="1106">
        <v>0</v>
      </c>
      <c r="E8" s="1106">
        <v>0</v>
      </c>
      <c r="F8" s="1106">
        <v>0</v>
      </c>
      <c r="G8" s="1106">
        <v>0</v>
      </c>
      <c r="H8" s="1106">
        <v>0</v>
      </c>
      <c r="I8" s="1106">
        <v>0</v>
      </c>
      <c r="J8" s="1106">
        <v>0</v>
      </c>
      <c r="K8" s="1106">
        <v>0</v>
      </c>
      <c r="L8" s="1106">
        <v>0</v>
      </c>
      <c r="M8" s="1106">
        <v>0</v>
      </c>
      <c r="N8" s="1106">
        <v>0</v>
      </c>
      <c r="O8" s="1106">
        <v>0</v>
      </c>
      <c r="P8" s="1106">
        <v>0</v>
      </c>
      <c r="Q8" s="1106">
        <v>0</v>
      </c>
      <c r="R8" s="1106">
        <v>0</v>
      </c>
      <c r="S8" s="1106">
        <v>0</v>
      </c>
      <c r="T8" s="1106">
        <v>0</v>
      </c>
      <c r="U8" s="1106">
        <v>0</v>
      </c>
      <c r="V8" s="1106">
        <v>0</v>
      </c>
      <c r="W8" s="1106">
        <v>0</v>
      </c>
      <c r="X8" s="1106">
        <v>0</v>
      </c>
      <c r="Y8" s="1107">
        <v>0</v>
      </c>
      <c r="Z8" s="1106">
        <v>0</v>
      </c>
      <c r="AA8" s="1107">
        <v>0</v>
      </c>
    </row>
    <row r="9" spans="1:27" s="207" customFormat="1" ht="51" customHeight="1">
      <c r="A9" s="205" t="s">
        <v>387</v>
      </c>
      <c r="B9" s="206" t="s">
        <v>388</v>
      </c>
      <c r="C9" s="1106">
        <v>0</v>
      </c>
      <c r="D9" s="1106">
        <v>38688.364390000002</v>
      </c>
      <c r="E9" s="1106">
        <v>2856.5614399999999</v>
      </c>
      <c r="F9" s="1106">
        <v>1517.6295</v>
      </c>
      <c r="G9" s="1106">
        <v>8558.6214999999993</v>
      </c>
      <c r="H9" s="1106">
        <v>0</v>
      </c>
      <c r="I9" s="1106">
        <v>2672.4262100000005</v>
      </c>
      <c r="J9" s="1106">
        <v>1572.27403</v>
      </c>
      <c r="K9" s="1106">
        <v>18951.763340000001</v>
      </c>
      <c r="L9" s="1106">
        <v>0</v>
      </c>
      <c r="M9" s="1106">
        <v>0</v>
      </c>
      <c r="N9" s="1106">
        <v>29035.97560279509</v>
      </c>
      <c r="O9" s="1106">
        <v>12489.682439999999</v>
      </c>
      <c r="P9" s="1106">
        <v>54.802050000000001</v>
      </c>
      <c r="Q9" s="1106">
        <v>192.16583145833366</v>
      </c>
      <c r="R9" s="1106">
        <v>0</v>
      </c>
      <c r="S9" s="1106">
        <v>269.98631</v>
      </c>
      <c r="T9" s="1106">
        <v>0</v>
      </c>
      <c r="U9" s="1106">
        <v>-410.92157000000003</v>
      </c>
      <c r="V9" s="1106">
        <v>0</v>
      </c>
      <c r="W9" s="1106">
        <v>10242.43427</v>
      </c>
      <c r="X9" s="1106">
        <v>0</v>
      </c>
      <c r="Y9" s="1107">
        <v>126691.76534425342</v>
      </c>
      <c r="Z9" s="1106">
        <v>0</v>
      </c>
      <c r="AA9" s="1107">
        <v>126691.76534425342</v>
      </c>
    </row>
    <row r="10" spans="1:27" s="207" customFormat="1" ht="51" customHeight="1">
      <c r="A10" s="205" t="s">
        <v>389</v>
      </c>
      <c r="B10" s="206" t="s">
        <v>390</v>
      </c>
      <c r="C10" s="1108">
        <v>9416.07647</v>
      </c>
      <c r="D10" s="1108">
        <v>346579.16691999999</v>
      </c>
      <c r="E10" s="1108">
        <v>1958.7351200000001</v>
      </c>
      <c r="F10" s="1108">
        <v>101185.37991</v>
      </c>
      <c r="G10" s="1108">
        <v>32481.303920000002</v>
      </c>
      <c r="H10" s="1108">
        <v>0</v>
      </c>
      <c r="I10" s="1108">
        <v>508.91965999999968</v>
      </c>
      <c r="J10" s="1108">
        <v>59440.514909999998</v>
      </c>
      <c r="K10" s="1108">
        <v>15988.17728</v>
      </c>
      <c r="L10" s="1108">
        <v>127406.49888999999</v>
      </c>
      <c r="M10" s="1108">
        <v>0</v>
      </c>
      <c r="N10" s="1108">
        <v>62433.625477205009</v>
      </c>
      <c r="O10" s="1108">
        <v>41310.578509999999</v>
      </c>
      <c r="P10" s="1108">
        <v>5068.2663499999999</v>
      </c>
      <c r="Q10" s="1108">
        <v>6607.4273085416662</v>
      </c>
      <c r="R10" s="1108">
        <v>0</v>
      </c>
      <c r="S10" s="1108">
        <v>10873.037350000001</v>
      </c>
      <c r="T10" s="1108">
        <v>23857.195640000002</v>
      </c>
      <c r="U10" s="1108">
        <v>9446.0075899999993</v>
      </c>
      <c r="V10" s="1108">
        <v>365989.26977521391</v>
      </c>
      <c r="W10" s="1108">
        <v>16162.56811</v>
      </c>
      <c r="X10" s="1108">
        <v>16412.213040000002</v>
      </c>
      <c r="Y10" s="1109">
        <v>1253124.9622309608</v>
      </c>
      <c r="Z10" s="1108">
        <v>0</v>
      </c>
      <c r="AA10" s="1109">
        <v>1253124.9622309608</v>
      </c>
    </row>
    <row r="11" spans="1:27" s="207" customFormat="1" ht="51" customHeight="1">
      <c r="A11" s="213" t="s">
        <v>379</v>
      </c>
      <c r="B11" s="209" t="s">
        <v>391</v>
      </c>
      <c r="C11" s="1106">
        <v>0</v>
      </c>
      <c r="D11" s="1106">
        <v>0</v>
      </c>
      <c r="E11" s="1106">
        <v>0</v>
      </c>
      <c r="F11" s="1106">
        <v>0</v>
      </c>
      <c r="G11" s="1106">
        <v>0</v>
      </c>
      <c r="H11" s="1106"/>
      <c r="I11" s="1106">
        <v>0</v>
      </c>
      <c r="J11" s="1106">
        <v>0</v>
      </c>
      <c r="K11" s="1106">
        <v>0</v>
      </c>
      <c r="L11" s="1106">
        <v>0</v>
      </c>
      <c r="M11" s="1106">
        <v>0</v>
      </c>
      <c r="N11" s="1106">
        <v>0</v>
      </c>
      <c r="O11" s="1106">
        <v>0</v>
      </c>
      <c r="P11" s="1106">
        <v>0</v>
      </c>
      <c r="Q11" s="1106">
        <v>0</v>
      </c>
      <c r="R11" s="1106"/>
      <c r="S11" s="1106">
        <v>0</v>
      </c>
      <c r="T11" s="1106">
        <v>0</v>
      </c>
      <c r="U11" s="1106">
        <v>0</v>
      </c>
      <c r="V11" s="1106">
        <v>0</v>
      </c>
      <c r="W11" s="1106">
        <v>0</v>
      </c>
      <c r="X11" s="1106">
        <v>0</v>
      </c>
      <c r="Y11" s="1110"/>
      <c r="Z11" s="1106"/>
      <c r="AA11" s="1110"/>
    </row>
    <row r="12" spans="1:27" s="207" customFormat="1" ht="51" customHeight="1">
      <c r="A12" s="205" t="s">
        <v>392</v>
      </c>
      <c r="B12" s="206" t="s">
        <v>384</v>
      </c>
      <c r="C12" s="1106">
        <v>49268.038540000001</v>
      </c>
      <c r="D12" s="1106">
        <v>3338686.4996700003</v>
      </c>
      <c r="E12" s="1106">
        <v>11302.201590000001</v>
      </c>
      <c r="F12" s="1106">
        <v>510924.37975000002</v>
      </c>
      <c r="G12" s="1106">
        <v>269072.52826000005</v>
      </c>
      <c r="H12" s="1106">
        <v>0</v>
      </c>
      <c r="I12" s="1106">
        <v>12708.35341</v>
      </c>
      <c r="J12" s="1106">
        <v>205606.80631000001</v>
      </c>
      <c r="K12" s="1106">
        <v>104705.85863</v>
      </c>
      <c r="L12" s="1106">
        <v>372612.09559000004</v>
      </c>
      <c r="M12" s="1106">
        <v>7905.8866200000002</v>
      </c>
      <c r="N12" s="1106">
        <v>977133.05749000004</v>
      </c>
      <c r="O12" s="1106">
        <v>172335.42466999998</v>
      </c>
      <c r="P12" s="1106">
        <v>24428.245019999998</v>
      </c>
      <c r="Q12" s="1106">
        <v>42542.4735</v>
      </c>
      <c r="R12" s="1106">
        <v>0</v>
      </c>
      <c r="S12" s="1106">
        <v>293204.49144000001</v>
      </c>
      <c r="T12" s="1106">
        <v>18807.478760000002</v>
      </c>
      <c r="U12" s="1106">
        <v>116158.99386</v>
      </c>
      <c r="V12" s="1106">
        <v>2151756.2964167674</v>
      </c>
      <c r="W12" s="1106">
        <v>109342.80196</v>
      </c>
      <c r="X12" s="1106">
        <v>44250.343670000002</v>
      </c>
      <c r="Y12" s="1107">
        <v>8832752.2551567685</v>
      </c>
      <c r="Z12" s="1106">
        <v>0</v>
      </c>
      <c r="AA12" s="1107">
        <v>8832752.2551567685</v>
      </c>
    </row>
    <row r="13" spans="1:27" s="207" customFormat="1" ht="51" customHeight="1">
      <c r="A13" s="205" t="s">
        <v>393</v>
      </c>
      <c r="B13" s="206" t="s">
        <v>386</v>
      </c>
      <c r="C13" s="1106">
        <v>0</v>
      </c>
      <c r="D13" s="1106">
        <v>0</v>
      </c>
      <c r="E13" s="1106">
        <v>0</v>
      </c>
      <c r="F13" s="1106">
        <v>0</v>
      </c>
      <c r="G13" s="1106">
        <v>0</v>
      </c>
      <c r="H13" s="1106">
        <v>0</v>
      </c>
      <c r="I13" s="1106">
        <v>0</v>
      </c>
      <c r="J13" s="1106">
        <v>0</v>
      </c>
      <c r="K13" s="1106">
        <v>0</v>
      </c>
      <c r="L13" s="1106">
        <v>0</v>
      </c>
      <c r="M13" s="1106">
        <v>0</v>
      </c>
      <c r="N13" s="1106">
        <v>0</v>
      </c>
      <c r="O13" s="1106">
        <v>0</v>
      </c>
      <c r="P13" s="1106">
        <v>0</v>
      </c>
      <c r="Q13" s="1106">
        <v>0</v>
      </c>
      <c r="R13" s="1106">
        <v>0</v>
      </c>
      <c r="S13" s="1106">
        <v>0</v>
      </c>
      <c r="T13" s="1106">
        <v>0</v>
      </c>
      <c r="U13" s="1106">
        <v>0</v>
      </c>
      <c r="V13" s="1106">
        <v>0</v>
      </c>
      <c r="W13" s="1106">
        <v>0</v>
      </c>
      <c r="X13" s="1106">
        <v>0</v>
      </c>
      <c r="Y13" s="1107">
        <v>0</v>
      </c>
      <c r="Z13" s="1106">
        <v>0</v>
      </c>
      <c r="AA13" s="1107">
        <v>0</v>
      </c>
    </row>
    <row r="14" spans="1:27" s="207" customFormat="1" ht="51" customHeight="1">
      <c r="A14" s="205" t="s">
        <v>394</v>
      </c>
      <c r="B14" s="206" t="s">
        <v>388</v>
      </c>
      <c r="C14" s="1106">
        <v>0</v>
      </c>
      <c r="D14" s="1106">
        <v>19381.695729999999</v>
      </c>
      <c r="E14" s="1106">
        <v>4492.7819400000008</v>
      </c>
      <c r="F14" s="1106">
        <v>31925.236559999998</v>
      </c>
      <c r="G14" s="1106">
        <v>22878.873019999999</v>
      </c>
      <c r="H14" s="1106">
        <v>0</v>
      </c>
      <c r="I14" s="1106">
        <v>8161.6790499999997</v>
      </c>
      <c r="J14" s="1106">
        <v>6646.6435799999999</v>
      </c>
      <c r="K14" s="1106">
        <v>73862.049840000007</v>
      </c>
      <c r="L14" s="1106">
        <v>0</v>
      </c>
      <c r="M14" s="1106">
        <v>0</v>
      </c>
      <c r="N14" s="1106">
        <v>292167.47034919722</v>
      </c>
      <c r="O14" s="1106">
        <v>14457.85873</v>
      </c>
      <c r="P14" s="1106">
        <v>246.70937000000001</v>
      </c>
      <c r="Q14" s="1106">
        <v>3402.2246021525034</v>
      </c>
      <c r="R14" s="1106">
        <v>0</v>
      </c>
      <c r="S14" s="1106">
        <v>4985.4769800000004</v>
      </c>
      <c r="T14" s="1106">
        <v>83.924999999999997</v>
      </c>
      <c r="U14" s="1106">
        <v>15633.74201</v>
      </c>
      <c r="V14" s="1106">
        <v>0</v>
      </c>
      <c r="W14" s="1106">
        <v>11777.118640000001</v>
      </c>
      <c r="X14" s="1106">
        <v>0</v>
      </c>
      <c r="Y14" s="1107">
        <v>510103.48540134961</v>
      </c>
      <c r="Z14" s="1106">
        <v>0</v>
      </c>
      <c r="AA14" s="1107">
        <v>510103.48540134961</v>
      </c>
    </row>
    <row r="15" spans="1:27" s="207" customFormat="1" ht="51" customHeight="1">
      <c r="A15" s="205" t="s">
        <v>395</v>
      </c>
      <c r="B15" s="206" t="s">
        <v>390</v>
      </c>
      <c r="C15" s="1108">
        <v>49268.038540000001</v>
      </c>
      <c r="D15" s="1108">
        <v>3319304.80394</v>
      </c>
      <c r="E15" s="1108">
        <v>6809.4196500000007</v>
      </c>
      <c r="F15" s="1108">
        <v>478999.14318999997</v>
      </c>
      <c r="G15" s="1108">
        <v>246193.65524000005</v>
      </c>
      <c r="H15" s="1108">
        <v>0</v>
      </c>
      <c r="I15" s="1108">
        <v>4546.67436</v>
      </c>
      <c r="J15" s="1108">
        <v>198960.16272999998</v>
      </c>
      <c r="K15" s="1108">
        <v>30843.808789999999</v>
      </c>
      <c r="L15" s="1108">
        <v>372612.09559000004</v>
      </c>
      <c r="M15" s="1108">
        <v>7905.8866200000002</v>
      </c>
      <c r="N15" s="1108">
        <v>684965.58714080288</v>
      </c>
      <c r="O15" s="1108">
        <v>157877.56594</v>
      </c>
      <c r="P15" s="1108">
        <v>24181.535649999998</v>
      </c>
      <c r="Q15" s="1108">
        <v>39140.248897847494</v>
      </c>
      <c r="R15" s="1108">
        <v>0</v>
      </c>
      <c r="S15" s="1108">
        <v>288219.01445999998</v>
      </c>
      <c r="T15" s="1108">
        <v>18723.553760000003</v>
      </c>
      <c r="U15" s="1108">
        <v>100525.25185</v>
      </c>
      <c r="V15" s="1108">
        <v>2151756.2964167674</v>
      </c>
      <c r="W15" s="1108">
        <v>97565.683319999996</v>
      </c>
      <c r="X15" s="1108">
        <v>44250.343670000002</v>
      </c>
      <c r="Y15" s="1109">
        <v>8322648.7697554175</v>
      </c>
      <c r="Z15" s="1108">
        <v>0</v>
      </c>
      <c r="AA15" s="1109">
        <v>8322648.7697554175</v>
      </c>
    </row>
    <row r="16" spans="1:27" s="207" customFormat="1" ht="51" customHeight="1">
      <c r="A16" s="213" t="s">
        <v>380</v>
      </c>
      <c r="B16" s="209" t="s">
        <v>396</v>
      </c>
      <c r="C16" s="1106">
        <v>0</v>
      </c>
      <c r="D16" s="1106">
        <v>0</v>
      </c>
      <c r="E16" s="1106">
        <v>0</v>
      </c>
      <c r="F16" s="1106">
        <v>0</v>
      </c>
      <c r="G16" s="1106">
        <v>0</v>
      </c>
      <c r="H16" s="1106"/>
      <c r="I16" s="1106">
        <v>0</v>
      </c>
      <c r="J16" s="1106">
        <v>0</v>
      </c>
      <c r="K16" s="1106">
        <v>0</v>
      </c>
      <c r="L16" s="1106">
        <v>0</v>
      </c>
      <c r="M16" s="1106">
        <v>0</v>
      </c>
      <c r="N16" s="1106">
        <v>0</v>
      </c>
      <c r="O16" s="1106">
        <v>0</v>
      </c>
      <c r="P16" s="1106">
        <v>0</v>
      </c>
      <c r="Q16" s="1106">
        <v>0</v>
      </c>
      <c r="R16" s="1106"/>
      <c r="S16" s="1106">
        <v>0</v>
      </c>
      <c r="T16" s="1106">
        <v>0</v>
      </c>
      <c r="U16" s="1106">
        <v>0</v>
      </c>
      <c r="V16" s="1106">
        <v>0</v>
      </c>
      <c r="W16" s="1106">
        <v>0</v>
      </c>
      <c r="X16" s="1106">
        <v>0</v>
      </c>
      <c r="Y16" s="1110"/>
      <c r="Z16" s="1106"/>
      <c r="AA16" s="1110"/>
    </row>
    <row r="17" spans="1:27" s="207" customFormat="1" ht="51" customHeight="1">
      <c r="A17" s="205" t="s">
        <v>397</v>
      </c>
      <c r="B17" s="206" t="s">
        <v>384</v>
      </c>
      <c r="C17" s="1106">
        <v>0</v>
      </c>
      <c r="D17" s="1106">
        <v>0</v>
      </c>
      <c r="E17" s="1106">
        <v>0</v>
      </c>
      <c r="F17" s="1106">
        <v>100099.99400000001</v>
      </c>
      <c r="G17" s="1106">
        <v>0</v>
      </c>
      <c r="H17" s="1106">
        <v>0</v>
      </c>
      <c r="I17" s="1106">
        <v>12638.473</v>
      </c>
      <c r="J17" s="1106">
        <v>213056.83178000001</v>
      </c>
      <c r="K17" s="1106">
        <v>827548.88500000001</v>
      </c>
      <c r="L17" s="1106">
        <v>0</v>
      </c>
      <c r="M17" s="1106">
        <v>0</v>
      </c>
      <c r="N17" s="1106">
        <v>457217.0202599999</v>
      </c>
      <c r="O17" s="1106">
        <v>25243.889350000001</v>
      </c>
      <c r="P17" s="1106">
        <v>0</v>
      </c>
      <c r="Q17" s="1106">
        <v>2040442.433</v>
      </c>
      <c r="R17" s="1106">
        <v>0</v>
      </c>
      <c r="S17" s="1106">
        <v>0</v>
      </c>
      <c r="T17" s="1106">
        <v>0</v>
      </c>
      <c r="U17" s="1106">
        <v>24.895</v>
      </c>
      <c r="V17" s="1106">
        <v>26777.173770000001</v>
      </c>
      <c r="W17" s="1106">
        <v>2109.5680000000002</v>
      </c>
      <c r="X17" s="1106">
        <v>0</v>
      </c>
      <c r="Y17" s="1107">
        <v>3705159.1631600005</v>
      </c>
      <c r="Z17" s="1106">
        <v>0</v>
      </c>
      <c r="AA17" s="1107">
        <v>3705159.1631600005</v>
      </c>
    </row>
    <row r="18" spans="1:27" s="207" customFormat="1" ht="51" customHeight="1">
      <c r="A18" s="205" t="s">
        <v>398</v>
      </c>
      <c r="B18" s="206" t="s">
        <v>386</v>
      </c>
      <c r="C18" s="1106">
        <v>0</v>
      </c>
      <c r="D18" s="1106">
        <v>0</v>
      </c>
      <c r="E18" s="1106">
        <v>0</v>
      </c>
      <c r="F18" s="1106">
        <v>0</v>
      </c>
      <c r="G18" s="1106">
        <v>0</v>
      </c>
      <c r="H18" s="1106">
        <v>0</v>
      </c>
      <c r="I18" s="1106">
        <v>0</v>
      </c>
      <c r="J18" s="1106">
        <v>0</v>
      </c>
      <c r="K18" s="1106">
        <v>0</v>
      </c>
      <c r="L18" s="1106">
        <v>0</v>
      </c>
      <c r="M18" s="1106">
        <v>0</v>
      </c>
      <c r="N18" s="1106">
        <v>0</v>
      </c>
      <c r="O18" s="1106">
        <v>0</v>
      </c>
      <c r="P18" s="1106">
        <v>0</v>
      </c>
      <c r="Q18" s="1106">
        <v>0</v>
      </c>
      <c r="R18" s="1106">
        <v>0</v>
      </c>
      <c r="S18" s="1106">
        <v>0</v>
      </c>
      <c r="T18" s="1106">
        <v>0</v>
      </c>
      <c r="U18" s="1106">
        <v>0</v>
      </c>
      <c r="V18" s="1106">
        <v>0</v>
      </c>
      <c r="W18" s="1106">
        <v>0</v>
      </c>
      <c r="X18" s="1106">
        <v>0</v>
      </c>
      <c r="Y18" s="1107">
        <v>0</v>
      </c>
      <c r="Z18" s="1106">
        <v>0</v>
      </c>
      <c r="AA18" s="1107">
        <v>0</v>
      </c>
    </row>
    <row r="19" spans="1:27" s="207" customFormat="1" ht="51" customHeight="1">
      <c r="A19" s="205" t="s">
        <v>399</v>
      </c>
      <c r="B19" s="206" t="s">
        <v>388</v>
      </c>
      <c r="C19" s="1106">
        <v>0</v>
      </c>
      <c r="D19" s="1106">
        <v>0</v>
      </c>
      <c r="E19" s="1106">
        <v>0</v>
      </c>
      <c r="F19" s="1106">
        <v>0</v>
      </c>
      <c r="G19" s="1106">
        <v>0</v>
      </c>
      <c r="H19" s="1106">
        <v>0</v>
      </c>
      <c r="I19" s="1106">
        <v>0</v>
      </c>
      <c r="J19" s="1106">
        <v>1.2290399999999999</v>
      </c>
      <c r="K19" s="1106">
        <v>24928.971289999998</v>
      </c>
      <c r="L19" s="1106">
        <v>0</v>
      </c>
      <c r="M19" s="1106">
        <v>0</v>
      </c>
      <c r="N19" s="1106">
        <v>0</v>
      </c>
      <c r="O19" s="1106">
        <v>0</v>
      </c>
      <c r="P19" s="1106">
        <v>0</v>
      </c>
      <c r="Q19" s="1106">
        <v>9100.2338077156164</v>
      </c>
      <c r="R19" s="1106">
        <v>0</v>
      </c>
      <c r="S19" s="1106">
        <v>0</v>
      </c>
      <c r="T19" s="1106">
        <v>0</v>
      </c>
      <c r="U19" s="1106">
        <v>0</v>
      </c>
      <c r="V19" s="1106">
        <v>0</v>
      </c>
      <c r="W19" s="1106">
        <v>129.41486</v>
      </c>
      <c r="X19" s="1106">
        <v>0</v>
      </c>
      <c r="Y19" s="1107">
        <v>34159.848997715606</v>
      </c>
      <c r="Z19" s="1106">
        <v>0</v>
      </c>
      <c r="AA19" s="1107">
        <v>34159.848997715606</v>
      </c>
    </row>
    <row r="20" spans="1:27" s="207" customFormat="1" ht="51" customHeight="1">
      <c r="A20" s="205" t="s">
        <v>400</v>
      </c>
      <c r="B20" s="206" t="s">
        <v>390</v>
      </c>
      <c r="C20" s="1108">
        <v>0</v>
      </c>
      <c r="D20" s="1108">
        <v>0</v>
      </c>
      <c r="E20" s="1108">
        <v>0</v>
      </c>
      <c r="F20" s="1108">
        <v>100099.99400000001</v>
      </c>
      <c r="G20" s="1108">
        <v>0</v>
      </c>
      <c r="H20" s="1108">
        <v>0</v>
      </c>
      <c r="I20" s="1108">
        <v>12638.473</v>
      </c>
      <c r="J20" s="1108">
        <v>213055.60274</v>
      </c>
      <c r="K20" s="1108">
        <v>802619.91370999999</v>
      </c>
      <c r="L20" s="1108">
        <v>0</v>
      </c>
      <c r="M20" s="1108">
        <v>0</v>
      </c>
      <c r="N20" s="1108">
        <v>457217.0202599999</v>
      </c>
      <c r="O20" s="1108">
        <v>25243.889350000001</v>
      </c>
      <c r="P20" s="1108">
        <v>0</v>
      </c>
      <c r="Q20" s="1108">
        <v>2031342.1991922844</v>
      </c>
      <c r="R20" s="1108">
        <v>0</v>
      </c>
      <c r="S20" s="1108">
        <v>0</v>
      </c>
      <c r="T20" s="1108">
        <v>0</v>
      </c>
      <c r="U20" s="1108">
        <v>24.895</v>
      </c>
      <c r="V20" s="1108">
        <v>26777.173770000001</v>
      </c>
      <c r="W20" s="1108">
        <v>1980.1531399999999</v>
      </c>
      <c r="X20" s="1108">
        <v>0</v>
      </c>
      <c r="Y20" s="1109">
        <v>3670999.3141622846</v>
      </c>
      <c r="Z20" s="1108">
        <v>0</v>
      </c>
      <c r="AA20" s="1109">
        <v>3670999.3141622846</v>
      </c>
    </row>
    <row r="21" spans="1:27" s="207" customFormat="1" ht="51" customHeight="1">
      <c r="A21" s="213" t="s">
        <v>401</v>
      </c>
      <c r="B21" s="209" t="s">
        <v>402</v>
      </c>
      <c r="C21" s="1106"/>
      <c r="D21" s="1106"/>
      <c r="E21" s="1106"/>
      <c r="F21" s="1106"/>
      <c r="G21" s="1106"/>
      <c r="H21" s="1106"/>
      <c r="I21" s="1106"/>
      <c r="J21" s="1106"/>
      <c r="K21" s="1106"/>
      <c r="L21" s="1106"/>
      <c r="M21" s="1106"/>
      <c r="N21" s="1106"/>
      <c r="O21" s="1106"/>
      <c r="P21" s="1106"/>
      <c r="Q21" s="1106"/>
      <c r="R21" s="1106"/>
      <c r="S21" s="1106"/>
      <c r="T21" s="1106"/>
      <c r="U21" s="1106"/>
      <c r="V21" s="1106"/>
      <c r="W21" s="1106"/>
      <c r="X21" s="1106"/>
      <c r="Y21" s="1110"/>
      <c r="Z21" s="1106"/>
      <c r="AA21" s="1110"/>
    </row>
    <row r="22" spans="1:27" s="207" customFormat="1" ht="51" customHeight="1">
      <c r="A22" s="205" t="s">
        <v>403</v>
      </c>
      <c r="B22" s="206" t="s">
        <v>384</v>
      </c>
      <c r="C22" s="1106">
        <v>58684.115010000001</v>
      </c>
      <c r="D22" s="1106">
        <v>3723954.0309800003</v>
      </c>
      <c r="E22" s="1106">
        <v>16117.498149999999</v>
      </c>
      <c r="F22" s="1106">
        <v>713727.38315999997</v>
      </c>
      <c r="G22" s="1106">
        <v>310112.45368000004</v>
      </c>
      <c r="H22" s="1106">
        <v>0</v>
      </c>
      <c r="I22" s="1106">
        <v>28528.172279999999</v>
      </c>
      <c r="J22" s="1106">
        <v>479676.42703000002</v>
      </c>
      <c r="K22" s="1106">
        <v>967194.68424999993</v>
      </c>
      <c r="L22" s="1106">
        <v>500018.59448000003</v>
      </c>
      <c r="M22" s="1106">
        <v>7905.8866200000002</v>
      </c>
      <c r="N22" s="1106">
        <v>1525819.6788300001</v>
      </c>
      <c r="O22" s="1106">
        <v>251379.57496999999</v>
      </c>
      <c r="P22" s="1106">
        <v>29551.313419999999</v>
      </c>
      <c r="Q22" s="1106">
        <v>2089784.4996400001</v>
      </c>
      <c r="R22" s="1106">
        <v>0</v>
      </c>
      <c r="S22" s="1106">
        <v>304347.51510000002</v>
      </c>
      <c r="T22" s="1106">
        <v>42664.674400000004</v>
      </c>
      <c r="U22" s="1106">
        <v>125218.97488000001</v>
      </c>
      <c r="V22" s="1106">
        <v>2544522.7399619818</v>
      </c>
      <c r="W22" s="1106">
        <v>137857.37234</v>
      </c>
      <c r="X22" s="1106">
        <v>60662.556710000004</v>
      </c>
      <c r="Y22" s="1107">
        <v>13917728.145891981</v>
      </c>
      <c r="Z22" s="1106">
        <v>0</v>
      </c>
      <c r="AA22" s="1107">
        <v>13917728.145891981</v>
      </c>
    </row>
    <row r="23" spans="1:27" s="207" customFormat="1" ht="51" customHeight="1">
      <c r="A23" s="205" t="s">
        <v>404</v>
      </c>
      <c r="B23" s="206" t="s">
        <v>386</v>
      </c>
      <c r="C23" s="1106">
        <v>0</v>
      </c>
      <c r="D23" s="1106">
        <v>0</v>
      </c>
      <c r="E23" s="1106">
        <v>0</v>
      </c>
      <c r="F23" s="1106">
        <v>0</v>
      </c>
      <c r="G23" s="1106">
        <v>0</v>
      </c>
      <c r="H23" s="1106">
        <v>0</v>
      </c>
      <c r="I23" s="1106">
        <v>0</v>
      </c>
      <c r="J23" s="1106">
        <v>0</v>
      </c>
      <c r="K23" s="1106">
        <v>0</v>
      </c>
      <c r="L23" s="1106">
        <v>0</v>
      </c>
      <c r="M23" s="1106">
        <v>0</v>
      </c>
      <c r="N23" s="1106">
        <v>0</v>
      </c>
      <c r="O23" s="1106">
        <v>0</v>
      </c>
      <c r="P23" s="1106">
        <v>0</v>
      </c>
      <c r="Q23" s="1106">
        <v>0</v>
      </c>
      <c r="R23" s="1106">
        <v>0</v>
      </c>
      <c r="S23" s="1106">
        <v>0</v>
      </c>
      <c r="T23" s="1106">
        <v>0</v>
      </c>
      <c r="U23" s="1106">
        <v>0</v>
      </c>
      <c r="V23" s="1106">
        <v>0</v>
      </c>
      <c r="W23" s="1106">
        <v>0</v>
      </c>
      <c r="X23" s="1106">
        <v>0</v>
      </c>
      <c r="Y23" s="1107">
        <v>0</v>
      </c>
      <c r="Z23" s="1106">
        <v>0</v>
      </c>
      <c r="AA23" s="1107">
        <v>0</v>
      </c>
    </row>
    <row r="24" spans="1:27" s="14" customFormat="1" ht="51" customHeight="1">
      <c r="A24" s="205" t="s">
        <v>405</v>
      </c>
      <c r="B24" s="206" t="s">
        <v>388</v>
      </c>
      <c r="C24" s="1106">
        <v>0</v>
      </c>
      <c r="D24" s="1106">
        <v>58070.060120000002</v>
      </c>
      <c r="E24" s="1106">
        <v>7349.3433800000003</v>
      </c>
      <c r="F24" s="1106">
        <v>33442.86606</v>
      </c>
      <c r="G24" s="1106">
        <v>31437.49452</v>
      </c>
      <c r="H24" s="1106">
        <v>0</v>
      </c>
      <c r="I24" s="1106">
        <v>10834.10526</v>
      </c>
      <c r="J24" s="1106">
        <v>8220.1466500000006</v>
      </c>
      <c r="K24" s="1106">
        <v>117742.78447000001</v>
      </c>
      <c r="L24" s="1106">
        <v>0</v>
      </c>
      <c r="M24" s="1106">
        <v>0</v>
      </c>
      <c r="N24" s="1106">
        <v>321203.4459519923</v>
      </c>
      <c r="O24" s="1106">
        <v>26947.541169999997</v>
      </c>
      <c r="P24" s="1106">
        <v>301.51141999999999</v>
      </c>
      <c r="Q24" s="1106">
        <v>12694.624241326454</v>
      </c>
      <c r="R24" s="1106">
        <v>0</v>
      </c>
      <c r="S24" s="1106">
        <v>5255.4632900000006</v>
      </c>
      <c r="T24" s="1106">
        <v>83.924999999999997</v>
      </c>
      <c r="U24" s="1106">
        <v>15222.82044</v>
      </c>
      <c r="V24" s="1106">
        <v>0</v>
      </c>
      <c r="W24" s="1106">
        <v>22148.967769999999</v>
      </c>
      <c r="X24" s="1106">
        <v>0</v>
      </c>
      <c r="Y24" s="1107">
        <v>670955.09974331886</v>
      </c>
      <c r="Z24" s="1106">
        <v>0</v>
      </c>
      <c r="AA24" s="1107">
        <v>670955.09974331886</v>
      </c>
    </row>
    <row r="25" spans="1:27" s="14" customFormat="1" ht="51" customHeight="1">
      <c r="A25" s="215" t="s">
        <v>406</v>
      </c>
      <c r="B25" s="216" t="s">
        <v>390</v>
      </c>
      <c r="C25" s="1108">
        <v>58684.115010000001</v>
      </c>
      <c r="D25" s="1108">
        <v>3665883.9708600002</v>
      </c>
      <c r="E25" s="1108">
        <v>8768.1547699999992</v>
      </c>
      <c r="F25" s="1108">
        <v>680284.51709999994</v>
      </c>
      <c r="G25" s="1108">
        <v>278674.95916000003</v>
      </c>
      <c r="H25" s="1108">
        <v>0</v>
      </c>
      <c r="I25" s="1111">
        <v>17694.067019999999</v>
      </c>
      <c r="J25" s="1108">
        <v>471456.28038000001</v>
      </c>
      <c r="K25" s="1108">
        <v>849451.89977999986</v>
      </c>
      <c r="L25" s="1108">
        <v>500018.59448000003</v>
      </c>
      <c r="M25" s="1108">
        <v>7905.8866200000002</v>
      </c>
      <c r="N25" s="1108">
        <v>1204616.2328780079</v>
      </c>
      <c r="O25" s="1108">
        <v>224432.03379999998</v>
      </c>
      <c r="P25" s="1108">
        <v>29249.802</v>
      </c>
      <c r="Q25" s="1108">
        <v>2077089.8753986736</v>
      </c>
      <c r="R25" s="1108">
        <v>0</v>
      </c>
      <c r="S25" s="1108">
        <v>299092.05181000003</v>
      </c>
      <c r="T25" s="1108">
        <v>42580.749400000001</v>
      </c>
      <c r="U25" s="1108">
        <v>109996.15444000001</v>
      </c>
      <c r="V25" s="1108">
        <v>2544522.7399619818</v>
      </c>
      <c r="W25" s="1108">
        <v>115708.40457</v>
      </c>
      <c r="X25" s="1108">
        <v>60662.556710000004</v>
      </c>
      <c r="Y25" s="1109">
        <v>13246773.046148663</v>
      </c>
      <c r="Z25" s="1108">
        <v>0</v>
      </c>
      <c r="AA25" s="1109">
        <v>13246773.046148663</v>
      </c>
    </row>
    <row r="27" spans="1:27">
      <c r="J27" s="204"/>
    </row>
    <row r="28" spans="1:27">
      <c r="J28" s="204"/>
    </row>
    <row r="29" spans="1:27">
      <c r="J29" s="204"/>
    </row>
    <row r="30" spans="1:27">
      <c r="J30" s="204"/>
    </row>
    <row r="31" spans="1:27">
      <c r="J31" s="204"/>
    </row>
    <row r="32" spans="1:27">
      <c r="J32" s="204"/>
    </row>
    <row r="33" spans="10:10">
      <c r="J33" s="204"/>
    </row>
    <row r="34" spans="10:10">
      <c r="J34" s="204"/>
    </row>
    <row r="35" spans="10:10">
      <c r="J35" s="204"/>
    </row>
    <row r="36" spans="10:10">
      <c r="J36" s="204"/>
    </row>
    <row r="37" spans="10:10">
      <c r="J37" s="204"/>
    </row>
    <row r="38" spans="10:10">
      <c r="J38" s="204"/>
    </row>
    <row r="39" spans="10:10">
      <c r="J39" s="204"/>
    </row>
    <row r="40" spans="10:10">
      <c r="J40" s="204"/>
    </row>
    <row r="41" spans="10:10">
      <c r="J41" s="204"/>
    </row>
    <row r="42" spans="10:10">
      <c r="J42" s="204"/>
    </row>
    <row r="43" spans="10:10">
      <c r="J43" s="204"/>
    </row>
    <row r="44" spans="10:10">
      <c r="J44" s="204"/>
    </row>
    <row r="45" spans="10:10">
      <c r="J45" s="204"/>
    </row>
  </sheetData>
  <mergeCells count="8">
    <mergeCell ref="A1:F1"/>
    <mergeCell ref="A2:F2"/>
    <mergeCell ref="Y3:AA3"/>
    <mergeCell ref="A4:B5"/>
    <mergeCell ref="C4:X4"/>
    <mergeCell ref="Y4:Y5"/>
    <mergeCell ref="Z4:Z5"/>
    <mergeCell ref="AA4:AA5"/>
  </mergeCells>
  <pageMargins left="0.25" right="0.25" top="0.75" bottom="0.75" header="0.3" footer="0.3"/>
  <pageSetup paperSize="9" scale="37" orientation="landscape" horizontalDpi="200" verticalDpi="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A45"/>
  <sheetViews>
    <sheetView zoomScale="60" zoomScaleNormal="60" workbookViewId="0">
      <selection sqref="A1:XFD1048576"/>
    </sheetView>
  </sheetViews>
  <sheetFormatPr defaultColWidth="9" defaultRowHeight="24"/>
  <cols>
    <col min="1" max="1" width="47.5703125" style="13" customWidth="1"/>
    <col min="2" max="2" width="32.85546875" style="13" hidden="1" customWidth="1"/>
    <col min="3" max="3" width="14.140625" style="204" bestFit="1" customWidth="1"/>
    <col min="4" max="4" width="16.85546875" style="204" bestFit="1" customWidth="1"/>
    <col min="5" max="5" width="12.5703125" style="204" bestFit="1" customWidth="1"/>
    <col min="6" max="7" width="15.5703125" style="204" bestFit="1" customWidth="1"/>
    <col min="8" max="8" width="12.28515625" style="204" bestFit="1" customWidth="1"/>
    <col min="9" max="9" width="12.5703125" style="204" bestFit="1" customWidth="1"/>
    <col min="10" max="10" width="15.140625" style="1233" bestFit="1" customWidth="1"/>
    <col min="11" max="11" width="15.140625" style="204" bestFit="1" customWidth="1"/>
    <col min="12" max="12" width="16.140625" style="204" bestFit="1" customWidth="1"/>
    <col min="13" max="13" width="12.7109375" style="204" bestFit="1" customWidth="1"/>
    <col min="14" max="14" width="15.42578125" style="204" bestFit="1" customWidth="1"/>
    <col min="15" max="15" width="15.140625" style="204" bestFit="1" customWidth="1"/>
    <col min="16" max="16" width="14" style="204" bestFit="1" customWidth="1"/>
    <col min="17" max="17" width="15.140625" style="204" bestFit="1" customWidth="1"/>
    <col min="18" max="18" width="13.42578125" style="204" bestFit="1" customWidth="1"/>
    <col min="19" max="19" width="13.7109375" style="204" bestFit="1" customWidth="1"/>
    <col min="20" max="20" width="12.5703125" style="204" bestFit="1" customWidth="1"/>
    <col min="21" max="21" width="13.42578125" style="204" bestFit="1" customWidth="1"/>
    <col min="22" max="22" width="15.5703125" style="204" bestFit="1" customWidth="1"/>
    <col min="23" max="23" width="15.42578125" style="204" bestFit="1" customWidth="1"/>
    <col min="24" max="24" width="14" style="204" bestFit="1" customWidth="1"/>
    <col min="25" max="25" width="16.85546875" style="204" bestFit="1" customWidth="1"/>
    <col min="26" max="26" width="6.140625" style="204" bestFit="1" customWidth="1"/>
    <col min="27" max="27" width="16.85546875" style="204" bestFit="1" customWidth="1"/>
    <col min="28" max="16384" width="9" style="13"/>
  </cols>
  <sheetData>
    <row r="1" spans="1:27" s="22" customFormat="1" ht="33">
      <c r="A1" s="1570" t="s">
        <v>850</v>
      </c>
      <c r="B1" s="1570"/>
      <c r="C1" s="1570"/>
      <c r="D1" s="1570"/>
      <c r="E1" s="1570"/>
      <c r="F1" s="1570"/>
      <c r="G1" s="201"/>
      <c r="H1" s="201"/>
      <c r="I1" s="201"/>
      <c r="J1" s="1225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</row>
    <row r="2" spans="1:27" s="22" customFormat="1" ht="33">
      <c r="A2" s="1570" t="s">
        <v>918</v>
      </c>
      <c r="B2" s="1570"/>
      <c r="C2" s="1570"/>
      <c r="D2" s="1570"/>
      <c r="E2" s="1570"/>
      <c r="F2" s="1570"/>
      <c r="G2" s="201"/>
      <c r="H2" s="201"/>
      <c r="I2" s="201"/>
      <c r="J2" s="1225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</row>
    <row r="3" spans="1:27">
      <c r="A3" s="63"/>
      <c r="B3" s="63"/>
      <c r="C3" s="116">
        <v>1000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566" t="s">
        <v>536</v>
      </c>
      <c r="Z3" s="1566"/>
      <c r="AA3" s="1566"/>
    </row>
    <row r="4" spans="1:27">
      <c r="A4" s="1586" t="s">
        <v>0</v>
      </c>
      <c r="B4" s="1587"/>
      <c r="C4" s="1581" t="s">
        <v>377</v>
      </c>
      <c r="D4" s="1581"/>
      <c r="E4" s="1581"/>
      <c r="F4" s="1581"/>
      <c r="G4" s="1581"/>
      <c r="H4" s="1581"/>
      <c r="I4" s="1581"/>
      <c r="J4" s="1581"/>
      <c r="K4" s="1581"/>
      <c r="L4" s="1581"/>
      <c r="M4" s="1581"/>
      <c r="N4" s="1581"/>
      <c r="O4" s="1581"/>
      <c r="P4" s="1581"/>
      <c r="Q4" s="1581"/>
      <c r="R4" s="1581"/>
      <c r="S4" s="1581"/>
      <c r="T4" s="1581"/>
      <c r="U4" s="1581"/>
      <c r="V4" s="1581"/>
      <c r="W4" s="1581"/>
      <c r="X4" s="1581"/>
      <c r="Y4" s="1554" t="s">
        <v>270</v>
      </c>
      <c r="Z4" s="1583" t="s">
        <v>381</v>
      </c>
      <c r="AA4" s="1554" t="s">
        <v>407</v>
      </c>
    </row>
    <row r="5" spans="1:27">
      <c r="A5" s="1588"/>
      <c r="B5" s="1589"/>
      <c r="C5" s="1210" t="s">
        <v>799</v>
      </c>
      <c r="D5" s="1210" t="s">
        <v>169</v>
      </c>
      <c r="E5" s="1210" t="s">
        <v>284</v>
      </c>
      <c r="F5" s="1210" t="s">
        <v>171</v>
      </c>
      <c r="G5" s="1210" t="s">
        <v>172</v>
      </c>
      <c r="H5" s="1210" t="s">
        <v>173</v>
      </c>
      <c r="I5" s="1210" t="s">
        <v>174</v>
      </c>
      <c r="J5" s="1210" t="s">
        <v>175</v>
      </c>
      <c r="K5" s="1210" t="s">
        <v>176</v>
      </c>
      <c r="L5" s="1210" t="s">
        <v>177</v>
      </c>
      <c r="M5" s="1210" t="s">
        <v>178</v>
      </c>
      <c r="N5" s="1210" t="s">
        <v>179</v>
      </c>
      <c r="O5" s="1210" t="s">
        <v>180</v>
      </c>
      <c r="P5" s="1210" t="s">
        <v>181</v>
      </c>
      <c r="Q5" s="1210" t="s">
        <v>182</v>
      </c>
      <c r="R5" s="1210" t="s">
        <v>183</v>
      </c>
      <c r="S5" s="1210" t="s">
        <v>184</v>
      </c>
      <c r="T5" s="1210" t="s">
        <v>796</v>
      </c>
      <c r="U5" s="1210" t="s">
        <v>344</v>
      </c>
      <c r="V5" s="1210" t="s">
        <v>185</v>
      </c>
      <c r="W5" s="1210" t="s">
        <v>186</v>
      </c>
      <c r="X5" s="1210" t="s">
        <v>187</v>
      </c>
      <c r="Y5" s="1582"/>
      <c r="Z5" s="1584"/>
      <c r="AA5" s="1585"/>
    </row>
    <row r="6" spans="1:27" ht="51" customHeight="1">
      <c r="A6" s="66" t="s">
        <v>680</v>
      </c>
      <c r="B6" s="67" t="s">
        <v>382</v>
      </c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1239"/>
      <c r="Z6" s="203"/>
      <c r="AA6" s="1239"/>
    </row>
    <row r="7" spans="1:27" ht="59.25" customHeight="1">
      <c r="A7" s="68" t="s">
        <v>383</v>
      </c>
      <c r="B7" s="69" t="s">
        <v>384</v>
      </c>
      <c r="C7" s="1240">
        <v>81696.082999999999</v>
      </c>
      <c r="D7" s="1240">
        <v>6532699.4591800002</v>
      </c>
      <c r="E7" s="1240">
        <v>3737.3663700000002</v>
      </c>
      <c r="F7" s="1240">
        <v>1580584.98346</v>
      </c>
      <c r="G7" s="1240">
        <v>667258.56137000001</v>
      </c>
      <c r="H7" s="1240">
        <v>0</v>
      </c>
      <c r="I7" s="1240">
        <v>27010.379739999997</v>
      </c>
      <c r="J7" s="1240">
        <v>265014.99411000003</v>
      </c>
      <c r="K7" s="1240">
        <v>425162.16233999998</v>
      </c>
      <c r="L7" s="1240">
        <v>1299507.7736</v>
      </c>
      <c r="M7" s="1240">
        <v>5827.2548299999999</v>
      </c>
      <c r="N7" s="1240">
        <v>1692299.4851300002</v>
      </c>
      <c r="O7" s="1240">
        <v>291628.01105999999</v>
      </c>
      <c r="P7" s="1240">
        <v>59606.022859999997</v>
      </c>
      <c r="Q7" s="1240">
        <v>179359.53269999998</v>
      </c>
      <c r="R7" s="1240">
        <v>106997.705</v>
      </c>
      <c r="S7" s="1240">
        <v>34012.490159999994</v>
      </c>
      <c r="T7" s="1240">
        <v>15183.90561</v>
      </c>
      <c r="U7" s="1240">
        <v>115364.83087999999</v>
      </c>
      <c r="V7" s="1240">
        <v>1608136.8087379346</v>
      </c>
      <c r="W7" s="1240">
        <v>319955.24012000003</v>
      </c>
      <c r="X7" s="1240">
        <v>88519.15187999999</v>
      </c>
      <c r="Y7" s="1241">
        <v>15399562.202137934</v>
      </c>
      <c r="Z7" s="1106">
        <v>0</v>
      </c>
      <c r="AA7" s="1241">
        <v>15399562.202137934</v>
      </c>
    </row>
    <row r="8" spans="1:27" s="123" customFormat="1" ht="59.25" customHeight="1">
      <c r="A8" s="68" t="s">
        <v>385</v>
      </c>
      <c r="B8" s="69" t="s">
        <v>386</v>
      </c>
      <c r="C8" s="1240">
        <v>0</v>
      </c>
      <c r="D8" s="1240">
        <v>0</v>
      </c>
      <c r="E8" s="1240">
        <v>0</v>
      </c>
      <c r="F8" s="1240">
        <v>0</v>
      </c>
      <c r="G8" s="1240">
        <v>0</v>
      </c>
      <c r="H8" s="1240">
        <v>0</v>
      </c>
      <c r="I8" s="1240">
        <v>0</v>
      </c>
      <c r="J8" s="1240">
        <v>0</v>
      </c>
      <c r="K8" s="1240">
        <v>0</v>
      </c>
      <c r="L8" s="1240">
        <v>0</v>
      </c>
      <c r="M8" s="1240">
        <v>0</v>
      </c>
      <c r="N8" s="1240">
        <v>0</v>
      </c>
      <c r="O8" s="1240">
        <v>0</v>
      </c>
      <c r="P8" s="1240">
        <v>0</v>
      </c>
      <c r="Q8" s="1240">
        <v>0</v>
      </c>
      <c r="R8" s="1240">
        <v>0</v>
      </c>
      <c r="S8" s="1240">
        <v>0</v>
      </c>
      <c r="T8" s="1240">
        <v>0</v>
      </c>
      <c r="U8" s="1240">
        <v>0</v>
      </c>
      <c r="V8" s="1240">
        <v>0</v>
      </c>
      <c r="W8" s="1240">
        <v>0</v>
      </c>
      <c r="X8" s="1240">
        <v>0</v>
      </c>
      <c r="Y8" s="1241">
        <v>0</v>
      </c>
      <c r="Z8" s="1106">
        <v>0</v>
      </c>
      <c r="AA8" s="1241">
        <v>0</v>
      </c>
    </row>
    <row r="9" spans="1:27" s="123" customFormat="1" ht="59.25" customHeight="1">
      <c r="A9" s="68" t="s">
        <v>387</v>
      </c>
      <c r="B9" s="69" t="s">
        <v>388</v>
      </c>
      <c r="C9" s="1240">
        <v>0</v>
      </c>
      <c r="D9" s="1240">
        <v>24582.181370000002</v>
      </c>
      <c r="E9" s="1240">
        <v>1086.1872900000001</v>
      </c>
      <c r="F9" s="1240">
        <v>1673.1395299999999</v>
      </c>
      <c r="G9" s="1240">
        <v>279093.58635</v>
      </c>
      <c r="H9" s="1240">
        <v>0</v>
      </c>
      <c r="I9" s="1240">
        <v>293.99950000000001</v>
      </c>
      <c r="J9" s="1240">
        <v>39547.393080000002</v>
      </c>
      <c r="K9" s="1240">
        <v>289817.83838999999</v>
      </c>
      <c r="L9" s="1240">
        <v>36971.991587999997</v>
      </c>
      <c r="M9" s="1240">
        <v>0</v>
      </c>
      <c r="N9" s="1240">
        <v>473943.23529805458</v>
      </c>
      <c r="O9" s="1240">
        <v>35831.817900000002</v>
      </c>
      <c r="P9" s="1240">
        <v>554.14499999999998</v>
      </c>
      <c r="Q9" s="1240">
        <v>2601.0987923852435</v>
      </c>
      <c r="R9" s="1240">
        <v>0</v>
      </c>
      <c r="S9" s="1240">
        <v>0</v>
      </c>
      <c r="T9" s="1240">
        <v>245.64743999999999</v>
      </c>
      <c r="U9" s="1240">
        <v>14921.8048</v>
      </c>
      <c r="V9" s="1240">
        <v>0</v>
      </c>
      <c r="W9" s="1240">
        <v>68093.926449999999</v>
      </c>
      <c r="X9" s="1240">
        <v>2549.6281200000003</v>
      </c>
      <c r="Y9" s="1241">
        <v>1271807.6208984398</v>
      </c>
      <c r="Z9" s="1106">
        <v>0</v>
      </c>
      <c r="AA9" s="1241">
        <v>1271807.6208984398</v>
      </c>
    </row>
    <row r="10" spans="1:27" s="207" customFormat="1" ht="51" customHeight="1">
      <c r="A10" s="205" t="s">
        <v>389</v>
      </c>
      <c r="B10" s="206" t="s">
        <v>390</v>
      </c>
      <c r="C10" s="1108">
        <v>81696.082999999999</v>
      </c>
      <c r="D10" s="1108">
        <v>6508117.2778100008</v>
      </c>
      <c r="E10" s="1108">
        <v>2651.1790799999999</v>
      </c>
      <c r="F10" s="1108">
        <v>1578911.84393</v>
      </c>
      <c r="G10" s="1108">
        <v>388164.97501999995</v>
      </c>
      <c r="H10" s="1108">
        <v>0</v>
      </c>
      <c r="I10" s="1108">
        <v>26716.380239999999</v>
      </c>
      <c r="J10" s="1108">
        <v>225467.60102999999</v>
      </c>
      <c r="K10" s="1108">
        <v>135344.32394999999</v>
      </c>
      <c r="L10" s="1108">
        <v>1262535.7820119997</v>
      </c>
      <c r="M10" s="1108">
        <v>5827.2548299999999</v>
      </c>
      <c r="N10" s="1108">
        <v>1218356.2498319454</v>
      </c>
      <c r="O10" s="1108">
        <v>255796.19316</v>
      </c>
      <c r="P10" s="1108">
        <v>59051.877860000001</v>
      </c>
      <c r="Q10" s="1108">
        <v>176758.43390761473</v>
      </c>
      <c r="R10" s="1108">
        <v>106997.705</v>
      </c>
      <c r="S10" s="1108">
        <v>34012.490159999994</v>
      </c>
      <c r="T10" s="1108">
        <v>14938.258169999999</v>
      </c>
      <c r="U10" s="1108">
        <v>100443.02608</v>
      </c>
      <c r="V10" s="1108">
        <v>1608136.8087379346</v>
      </c>
      <c r="W10" s="1108">
        <v>251861.31366999997</v>
      </c>
      <c r="X10" s="1108">
        <v>85969.523759999996</v>
      </c>
      <c r="Y10" s="1109">
        <v>14127754.581239495</v>
      </c>
      <c r="Z10" s="1108">
        <v>0</v>
      </c>
      <c r="AA10" s="1109">
        <v>14127754.581239495</v>
      </c>
    </row>
    <row r="11" spans="1:27" s="123" customFormat="1" ht="51" customHeight="1">
      <c r="A11" s="70" t="s">
        <v>681</v>
      </c>
      <c r="B11" s="67" t="s">
        <v>391</v>
      </c>
      <c r="C11" s="1240">
        <v>0</v>
      </c>
      <c r="D11" s="1240">
        <v>0</v>
      </c>
      <c r="E11" s="1240">
        <v>0</v>
      </c>
      <c r="F11" s="1240">
        <v>0</v>
      </c>
      <c r="G11" s="1240">
        <v>0</v>
      </c>
      <c r="H11" s="1240">
        <v>0</v>
      </c>
      <c r="I11" s="1240">
        <v>0</v>
      </c>
      <c r="J11" s="1240">
        <v>0</v>
      </c>
      <c r="K11" s="1240">
        <v>0</v>
      </c>
      <c r="L11" s="1240">
        <v>0</v>
      </c>
      <c r="M11" s="1240">
        <v>0</v>
      </c>
      <c r="N11" s="1240">
        <v>0</v>
      </c>
      <c r="O11" s="1240">
        <v>0</v>
      </c>
      <c r="P11" s="1240">
        <v>0</v>
      </c>
      <c r="Q11" s="1240">
        <v>0</v>
      </c>
      <c r="R11" s="1240">
        <v>0</v>
      </c>
      <c r="S11" s="1240">
        <v>0</v>
      </c>
      <c r="T11" s="1240">
        <v>0</v>
      </c>
      <c r="U11" s="1240">
        <v>0</v>
      </c>
      <c r="V11" s="1240">
        <v>0</v>
      </c>
      <c r="W11" s="1240">
        <v>0</v>
      </c>
      <c r="X11" s="1240">
        <v>0</v>
      </c>
      <c r="Y11" s="1242"/>
      <c r="Z11" s="1106"/>
      <c r="AA11" s="1242"/>
    </row>
    <row r="12" spans="1:27" s="123" customFormat="1" ht="59.25" customHeight="1">
      <c r="A12" s="68" t="s">
        <v>392</v>
      </c>
      <c r="B12" s="69" t="s">
        <v>384</v>
      </c>
      <c r="C12" s="1240">
        <v>257140.73627000002</v>
      </c>
      <c r="D12" s="1240">
        <v>28202783.180740003</v>
      </c>
      <c r="E12" s="1240">
        <v>13385.300060000001</v>
      </c>
      <c r="F12" s="1240">
        <v>5500312.5713599995</v>
      </c>
      <c r="G12" s="1240">
        <v>2441061.4930799995</v>
      </c>
      <c r="H12" s="1240">
        <v>26438.327109999998</v>
      </c>
      <c r="I12" s="1240">
        <v>49658.658320000002</v>
      </c>
      <c r="J12" s="1240">
        <v>900161.50451</v>
      </c>
      <c r="K12" s="1240">
        <v>1396482.0313499998</v>
      </c>
      <c r="L12" s="1240">
        <v>3120276.0307300002</v>
      </c>
      <c r="M12" s="1240">
        <v>42281.454770000004</v>
      </c>
      <c r="N12" s="1240">
        <v>4201670.8456500005</v>
      </c>
      <c r="O12" s="1240">
        <v>710999.37219000002</v>
      </c>
      <c r="P12" s="1240">
        <v>130193.48256</v>
      </c>
      <c r="Q12" s="1240">
        <v>382863.83647000004</v>
      </c>
      <c r="R12" s="1240">
        <v>0</v>
      </c>
      <c r="S12" s="1240">
        <v>364987.89522000001</v>
      </c>
      <c r="T12" s="1240">
        <v>10439.21297</v>
      </c>
      <c r="U12" s="1240">
        <v>522089.26887000003</v>
      </c>
      <c r="V12" s="1240">
        <v>7764293.1157867583</v>
      </c>
      <c r="W12" s="1240">
        <v>1180067.4288900001</v>
      </c>
      <c r="X12" s="1240">
        <v>193959.32165999999</v>
      </c>
      <c r="Y12" s="1241">
        <v>57411545.068566769</v>
      </c>
      <c r="Z12" s="1106">
        <v>0</v>
      </c>
      <c r="AA12" s="1241">
        <v>57411545.068566769</v>
      </c>
    </row>
    <row r="13" spans="1:27" s="123" customFormat="1" ht="59.25" customHeight="1">
      <c r="A13" s="68" t="s">
        <v>393</v>
      </c>
      <c r="B13" s="69" t="s">
        <v>386</v>
      </c>
      <c r="C13" s="1240">
        <v>0</v>
      </c>
      <c r="D13" s="1240">
        <v>0</v>
      </c>
      <c r="E13" s="1240">
        <v>0</v>
      </c>
      <c r="F13" s="1240">
        <v>0</v>
      </c>
      <c r="G13" s="1240">
        <v>0</v>
      </c>
      <c r="H13" s="1240">
        <v>0</v>
      </c>
      <c r="I13" s="1240">
        <v>0</v>
      </c>
      <c r="J13" s="1240">
        <v>0</v>
      </c>
      <c r="K13" s="1240">
        <v>0</v>
      </c>
      <c r="L13" s="1240">
        <v>0</v>
      </c>
      <c r="M13" s="1240">
        <v>0</v>
      </c>
      <c r="N13" s="1240">
        <v>0</v>
      </c>
      <c r="O13" s="1240">
        <v>0</v>
      </c>
      <c r="P13" s="1240">
        <v>0</v>
      </c>
      <c r="Q13" s="1240">
        <v>0</v>
      </c>
      <c r="R13" s="1240">
        <v>0</v>
      </c>
      <c r="S13" s="1240">
        <v>0</v>
      </c>
      <c r="T13" s="1240">
        <v>0</v>
      </c>
      <c r="U13" s="1240">
        <v>0</v>
      </c>
      <c r="V13" s="1240">
        <v>0</v>
      </c>
      <c r="W13" s="1240">
        <v>0</v>
      </c>
      <c r="X13" s="1240">
        <v>0</v>
      </c>
      <c r="Y13" s="1241">
        <v>0</v>
      </c>
      <c r="Z13" s="1106">
        <v>0</v>
      </c>
      <c r="AA13" s="1241">
        <v>0</v>
      </c>
    </row>
    <row r="14" spans="1:27" s="123" customFormat="1" ht="59.25" customHeight="1">
      <c r="A14" s="68" t="s">
        <v>394</v>
      </c>
      <c r="B14" s="69" t="s">
        <v>388</v>
      </c>
      <c r="C14" s="1240">
        <v>0</v>
      </c>
      <c r="D14" s="1240">
        <v>146861.03949</v>
      </c>
      <c r="E14" s="1240">
        <v>4015.30413</v>
      </c>
      <c r="F14" s="1240">
        <v>106824.36404</v>
      </c>
      <c r="G14" s="1240">
        <v>453234.35349000001</v>
      </c>
      <c r="H14" s="1240">
        <v>26438.327109999998</v>
      </c>
      <c r="I14" s="1240">
        <v>7198.1659900000004</v>
      </c>
      <c r="J14" s="1240">
        <v>87426.346449999997</v>
      </c>
      <c r="K14" s="1240">
        <v>892069.77225000004</v>
      </c>
      <c r="L14" s="1240">
        <v>0</v>
      </c>
      <c r="M14" s="1240">
        <v>0</v>
      </c>
      <c r="N14" s="1240">
        <v>827721.35001199739</v>
      </c>
      <c r="O14" s="1240">
        <v>156450.64001</v>
      </c>
      <c r="P14" s="1240">
        <v>1353.0099</v>
      </c>
      <c r="Q14" s="1240">
        <v>28459.941597212724</v>
      </c>
      <c r="R14" s="1240">
        <v>0</v>
      </c>
      <c r="S14" s="1240">
        <v>0</v>
      </c>
      <c r="T14" s="1240">
        <v>1379.4923600000002</v>
      </c>
      <c r="U14" s="1240">
        <v>100492.73087999999</v>
      </c>
      <c r="V14" s="1240">
        <v>0</v>
      </c>
      <c r="W14" s="1240">
        <v>170397.46274000002</v>
      </c>
      <c r="X14" s="1240">
        <v>0</v>
      </c>
      <c r="Y14" s="1241">
        <v>3010322.3004492102</v>
      </c>
      <c r="Z14" s="1106">
        <v>0</v>
      </c>
      <c r="AA14" s="1241">
        <v>3010322.3004492102</v>
      </c>
    </row>
    <row r="15" spans="1:27" s="207" customFormat="1" ht="51" customHeight="1">
      <c r="A15" s="205" t="s">
        <v>395</v>
      </c>
      <c r="B15" s="206" t="s">
        <v>390</v>
      </c>
      <c r="C15" s="1108">
        <v>257140.73627000002</v>
      </c>
      <c r="D15" s="1108">
        <v>28055922.141249999</v>
      </c>
      <c r="E15" s="1108">
        <v>9369.9959299999991</v>
      </c>
      <c r="F15" s="1108">
        <v>5393488.20732</v>
      </c>
      <c r="G15" s="1108">
        <v>1987827.1395899993</v>
      </c>
      <c r="H15" s="1108">
        <v>0</v>
      </c>
      <c r="I15" s="1108">
        <v>42460.492330000001</v>
      </c>
      <c r="J15" s="1108">
        <v>812735.15805999993</v>
      </c>
      <c r="K15" s="1108">
        <v>504412.25910000002</v>
      </c>
      <c r="L15" s="1108">
        <v>3120276.0307300002</v>
      </c>
      <c r="M15" s="1108">
        <v>42281.454770000004</v>
      </c>
      <c r="N15" s="1108">
        <v>3373949.4956380036</v>
      </c>
      <c r="O15" s="1108">
        <v>554548.73217999993</v>
      </c>
      <c r="P15" s="1108">
        <v>128840.47266</v>
      </c>
      <c r="Q15" s="1108">
        <v>354403.89487278729</v>
      </c>
      <c r="R15" s="1108">
        <v>0</v>
      </c>
      <c r="S15" s="1108">
        <v>364987.89522000001</v>
      </c>
      <c r="T15" s="1108">
        <v>9059.7206100000021</v>
      </c>
      <c r="U15" s="1108">
        <v>421596.53798999998</v>
      </c>
      <c r="V15" s="1108">
        <v>7764293.1157867583</v>
      </c>
      <c r="W15" s="1108">
        <v>1009669.96615</v>
      </c>
      <c r="X15" s="1108">
        <v>193959.32165999999</v>
      </c>
      <c r="Y15" s="1109">
        <v>54401222.76811754</v>
      </c>
      <c r="Z15" s="1108">
        <v>0</v>
      </c>
      <c r="AA15" s="1109">
        <v>54401222.76811754</v>
      </c>
    </row>
    <row r="16" spans="1:27" s="123" customFormat="1" ht="51" customHeight="1">
      <c r="A16" s="70" t="s">
        <v>682</v>
      </c>
      <c r="B16" s="67" t="s">
        <v>396</v>
      </c>
      <c r="C16" s="1240">
        <v>0</v>
      </c>
      <c r="D16" s="1240">
        <v>0</v>
      </c>
      <c r="E16" s="1240">
        <v>0</v>
      </c>
      <c r="F16" s="1240">
        <v>0</v>
      </c>
      <c r="G16" s="1240">
        <v>0</v>
      </c>
      <c r="H16" s="1240">
        <v>0</v>
      </c>
      <c r="I16" s="1240">
        <v>0</v>
      </c>
      <c r="J16" s="1240">
        <v>0</v>
      </c>
      <c r="K16" s="1240">
        <v>0</v>
      </c>
      <c r="L16" s="1240">
        <v>0</v>
      </c>
      <c r="M16" s="1240">
        <v>0</v>
      </c>
      <c r="N16" s="1240">
        <v>0</v>
      </c>
      <c r="O16" s="1240">
        <v>0</v>
      </c>
      <c r="P16" s="1240">
        <v>0</v>
      </c>
      <c r="Q16" s="1240">
        <v>0</v>
      </c>
      <c r="R16" s="1240">
        <v>0</v>
      </c>
      <c r="S16" s="1240">
        <v>0</v>
      </c>
      <c r="T16" s="1240">
        <v>0</v>
      </c>
      <c r="U16" s="1240">
        <v>0</v>
      </c>
      <c r="V16" s="1240">
        <v>0</v>
      </c>
      <c r="W16" s="1240">
        <v>0</v>
      </c>
      <c r="X16" s="1240">
        <v>0</v>
      </c>
      <c r="Y16" s="1242"/>
      <c r="Z16" s="1106"/>
      <c r="AA16" s="1242"/>
    </row>
    <row r="17" spans="1:27" s="123" customFormat="1" ht="59.25" customHeight="1">
      <c r="A17" s="68" t="s">
        <v>397</v>
      </c>
      <c r="B17" s="69" t="s">
        <v>384</v>
      </c>
      <c r="C17" s="1240">
        <v>0</v>
      </c>
      <c r="D17" s="1240">
        <v>0</v>
      </c>
      <c r="E17" s="1240">
        <v>0</v>
      </c>
      <c r="F17" s="1240">
        <v>69916.005000000005</v>
      </c>
      <c r="G17" s="1240">
        <v>0</v>
      </c>
      <c r="H17" s="1240">
        <v>0</v>
      </c>
      <c r="I17" s="1240">
        <v>0</v>
      </c>
      <c r="J17" s="1240">
        <v>113246.43868000001</v>
      </c>
      <c r="K17" s="1240">
        <v>0</v>
      </c>
      <c r="L17" s="1240">
        <v>0</v>
      </c>
      <c r="M17" s="1240">
        <v>0</v>
      </c>
      <c r="N17" s="1240">
        <v>0</v>
      </c>
      <c r="O17" s="1240">
        <v>0</v>
      </c>
      <c r="P17" s="1240">
        <v>0</v>
      </c>
      <c r="Q17" s="1240">
        <v>448888.92950999999</v>
      </c>
      <c r="R17" s="1240">
        <v>0</v>
      </c>
      <c r="S17" s="1240">
        <v>0</v>
      </c>
      <c r="T17" s="1240">
        <v>0</v>
      </c>
      <c r="U17" s="1240">
        <v>0</v>
      </c>
      <c r="V17" s="1240">
        <v>0</v>
      </c>
      <c r="W17" s="1240">
        <v>0</v>
      </c>
      <c r="X17" s="1240">
        <v>0</v>
      </c>
      <c r="Y17" s="1241">
        <v>632051.37318999995</v>
      </c>
      <c r="Z17" s="1106">
        <v>0</v>
      </c>
      <c r="AA17" s="1241">
        <v>632051.37318999995</v>
      </c>
    </row>
    <row r="18" spans="1:27" s="123" customFormat="1" ht="59.25" customHeight="1">
      <c r="A18" s="68" t="s">
        <v>398</v>
      </c>
      <c r="B18" s="69" t="s">
        <v>386</v>
      </c>
      <c r="C18" s="1240">
        <v>0</v>
      </c>
      <c r="D18" s="1240">
        <v>0</v>
      </c>
      <c r="E18" s="1240">
        <v>0</v>
      </c>
      <c r="F18" s="1240">
        <v>0</v>
      </c>
      <c r="G18" s="1240">
        <v>0</v>
      </c>
      <c r="H18" s="1240">
        <v>0</v>
      </c>
      <c r="I18" s="1240">
        <v>0</v>
      </c>
      <c r="J18" s="1240">
        <v>0</v>
      </c>
      <c r="K18" s="1240">
        <v>0</v>
      </c>
      <c r="L18" s="1240">
        <v>0</v>
      </c>
      <c r="M18" s="1240">
        <v>0</v>
      </c>
      <c r="N18" s="1240">
        <v>0</v>
      </c>
      <c r="O18" s="1240">
        <v>0</v>
      </c>
      <c r="P18" s="1240">
        <v>0</v>
      </c>
      <c r="Q18" s="1240">
        <v>0</v>
      </c>
      <c r="R18" s="1240">
        <v>0</v>
      </c>
      <c r="S18" s="1240">
        <v>0</v>
      </c>
      <c r="T18" s="1240">
        <v>0</v>
      </c>
      <c r="U18" s="1240">
        <v>0</v>
      </c>
      <c r="V18" s="1240">
        <v>0</v>
      </c>
      <c r="W18" s="1240">
        <v>0</v>
      </c>
      <c r="X18" s="1240">
        <v>0</v>
      </c>
      <c r="Y18" s="1241">
        <v>0</v>
      </c>
      <c r="Z18" s="1106">
        <v>0</v>
      </c>
      <c r="AA18" s="1241">
        <v>0</v>
      </c>
    </row>
    <row r="19" spans="1:27" s="123" customFormat="1" ht="59.25" customHeight="1">
      <c r="A19" s="68" t="s">
        <v>399</v>
      </c>
      <c r="B19" s="69" t="s">
        <v>388</v>
      </c>
      <c r="C19" s="1240">
        <v>0</v>
      </c>
      <c r="D19" s="1240">
        <v>0</v>
      </c>
      <c r="E19" s="1240">
        <v>0</v>
      </c>
      <c r="F19" s="1240">
        <v>0</v>
      </c>
      <c r="G19" s="1240">
        <v>0</v>
      </c>
      <c r="H19" s="1240">
        <v>0</v>
      </c>
      <c r="I19" s="1240">
        <v>0</v>
      </c>
      <c r="J19" s="1240">
        <v>0</v>
      </c>
      <c r="K19" s="1240">
        <v>0</v>
      </c>
      <c r="L19" s="1240">
        <v>0</v>
      </c>
      <c r="M19" s="1240">
        <v>0</v>
      </c>
      <c r="N19" s="1240">
        <v>0</v>
      </c>
      <c r="O19" s="1240">
        <v>0</v>
      </c>
      <c r="P19" s="1240">
        <v>0</v>
      </c>
      <c r="Q19" s="1240">
        <v>9783.415099616439</v>
      </c>
      <c r="R19" s="1240">
        <v>0</v>
      </c>
      <c r="S19" s="1240">
        <v>0</v>
      </c>
      <c r="T19" s="1240">
        <v>0</v>
      </c>
      <c r="U19" s="1240">
        <v>0</v>
      </c>
      <c r="V19" s="1240">
        <v>0</v>
      </c>
      <c r="W19" s="1240">
        <v>0</v>
      </c>
      <c r="X19" s="1240">
        <v>0</v>
      </c>
      <c r="Y19" s="1241">
        <v>9783.415099616439</v>
      </c>
      <c r="Z19" s="1106">
        <v>0</v>
      </c>
      <c r="AA19" s="1241">
        <v>9783.415099616439</v>
      </c>
    </row>
    <row r="20" spans="1:27" s="123" customFormat="1" ht="51" customHeight="1">
      <c r="A20" s="68" t="s">
        <v>400</v>
      </c>
      <c r="B20" s="69" t="s">
        <v>390</v>
      </c>
      <c r="C20" s="1243">
        <v>0</v>
      </c>
      <c r="D20" s="1243">
        <v>0</v>
      </c>
      <c r="E20" s="1243">
        <v>0</v>
      </c>
      <c r="F20" s="1243">
        <v>69916.005000000005</v>
      </c>
      <c r="G20" s="1243">
        <v>0</v>
      </c>
      <c r="H20" s="1243">
        <v>0</v>
      </c>
      <c r="I20" s="1243">
        <v>0</v>
      </c>
      <c r="J20" s="1243">
        <v>113246.43868000001</v>
      </c>
      <c r="K20" s="1243">
        <v>0</v>
      </c>
      <c r="L20" s="1243">
        <v>0</v>
      </c>
      <c r="M20" s="1243">
        <v>0</v>
      </c>
      <c r="N20" s="1243">
        <v>0</v>
      </c>
      <c r="O20" s="1243">
        <v>0</v>
      </c>
      <c r="P20" s="1243">
        <v>0</v>
      </c>
      <c r="Q20" s="1243">
        <v>439105.51441038359</v>
      </c>
      <c r="R20" s="1243">
        <v>0</v>
      </c>
      <c r="S20" s="1243">
        <v>0</v>
      </c>
      <c r="T20" s="1243">
        <v>0</v>
      </c>
      <c r="U20" s="1243">
        <v>0</v>
      </c>
      <c r="V20" s="1243">
        <v>0</v>
      </c>
      <c r="W20" s="1243">
        <v>0</v>
      </c>
      <c r="X20" s="1243">
        <v>0</v>
      </c>
      <c r="Y20" s="1244">
        <v>622267.95809038356</v>
      </c>
      <c r="Z20" s="1108">
        <v>0</v>
      </c>
      <c r="AA20" s="1244">
        <v>622267.95809038356</v>
      </c>
    </row>
    <row r="21" spans="1:27" s="123" customFormat="1" ht="51" customHeight="1">
      <c r="A21" s="70" t="s">
        <v>401</v>
      </c>
      <c r="B21" s="67" t="s">
        <v>402</v>
      </c>
      <c r="C21" s="1240"/>
      <c r="D21" s="1240"/>
      <c r="E21" s="1240"/>
      <c r="F21" s="1240"/>
      <c r="G21" s="1240"/>
      <c r="H21" s="1240"/>
      <c r="I21" s="1240"/>
      <c r="J21" s="1240"/>
      <c r="K21" s="1240"/>
      <c r="L21" s="1240"/>
      <c r="M21" s="1240"/>
      <c r="N21" s="1240"/>
      <c r="O21" s="1240"/>
      <c r="P21" s="1240"/>
      <c r="Q21" s="1240"/>
      <c r="R21" s="1240"/>
      <c r="S21" s="1240"/>
      <c r="T21" s="1240"/>
      <c r="U21" s="1240"/>
      <c r="V21" s="1240"/>
      <c r="W21" s="1240"/>
      <c r="X21" s="1240"/>
      <c r="Y21" s="1242"/>
      <c r="Z21" s="1240"/>
      <c r="AA21" s="1242"/>
    </row>
    <row r="22" spans="1:27" s="123" customFormat="1" ht="59.25" customHeight="1">
      <c r="A22" s="68" t="s">
        <v>403</v>
      </c>
      <c r="B22" s="69" t="s">
        <v>384</v>
      </c>
      <c r="C22" s="1240">
        <v>338836.81927000004</v>
      </c>
      <c r="D22" s="1240">
        <v>34735482.639920004</v>
      </c>
      <c r="E22" s="1240">
        <v>17122.666430000001</v>
      </c>
      <c r="F22" s="1240">
        <v>7150813.5598199992</v>
      </c>
      <c r="G22" s="1240">
        <v>3108320.0544499997</v>
      </c>
      <c r="H22" s="1240">
        <v>26438.327109999998</v>
      </c>
      <c r="I22" s="1240">
        <v>76669.038059999992</v>
      </c>
      <c r="J22" s="1240">
        <v>1278422.9372999999</v>
      </c>
      <c r="K22" s="1240">
        <v>1821644.1936899999</v>
      </c>
      <c r="L22" s="1240">
        <v>4419783.8043300007</v>
      </c>
      <c r="M22" s="1240">
        <v>48108.709600000002</v>
      </c>
      <c r="N22" s="1240">
        <v>5893970.3307800004</v>
      </c>
      <c r="O22" s="1240">
        <v>1002627.38325</v>
      </c>
      <c r="P22" s="1240">
        <v>189799.50542</v>
      </c>
      <c r="Q22" s="1240">
        <v>1011112.29868</v>
      </c>
      <c r="R22" s="1240">
        <v>106997.705</v>
      </c>
      <c r="S22" s="1240">
        <v>399000.38537999999</v>
      </c>
      <c r="T22" s="1240">
        <v>25623.118580000002</v>
      </c>
      <c r="U22" s="1240">
        <v>637454.09975000005</v>
      </c>
      <c r="V22" s="1240">
        <v>9372429.9245246928</v>
      </c>
      <c r="W22" s="1240">
        <v>1500022.6690100001</v>
      </c>
      <c r="X22" s="1240">
        <v>282478.47353999998</v>
      </c>
      <c r="Y22" s="1241">
        <v>73443158.643894672</v>
      </c>
      <c r="Z22" s="1240">
        <v>0</v>
      </c>
      <c r="AA22" s="1241">
        <v>73443158.643894672</v>
      </c>
    </row>
    <row r="23" spans="1:27" s="123" customFormat="1" ht="59.25" customHeight="1">
      <c r="A23" s="68" t="s">
        <v>404</v>
      </c>
      <c r="B23" s="69" t="s">
        <v>386</v>
      </c>
      <c r="C23" s="1240">
        <v>0</v>
      </c>
      <c r="D23" s="1240">
        <v>0</v>
      </c>
      <c r="E23" s="1240">
        <v>0</v>
      </c>
      <c r="F23" s="1240">
        <v>0</v>
      </c>
      <c r="G23" s="1240">
        <v>0</v>
      </c>
      <c r="H23" s="1240">
        <v>0</v>
      </c>
      <c r="I23" s="1240">
        <v>0</v>
      </c>
      <c r="J23" s="1240">
        <v>0</v>
      </c>
      <c r="K23" s="1240">
        <v>0</v>
      </c>
      <c r="L23" s="1240">
        <v>0</v>
      </c>
      <c r="M23" s="1240">
        <v>0</v>
      </c>
      <c r="N23" s="1240">
        <v>0</v>
      </c>
      <c r="O23" s="1240">
        <v>0</v>
      </c>
      <c r="P23" s="1240">
        <v>0</v>
      </c>
      <c r="Q23" s="1240">
        <v>0</v>
      </c>
      <c r="R23" s="1240">
        <v>0</v>
      </c>
      <c r="S23" s="1240">
        <v>0</v>
      </c>
      <c r="T23" s="1240">
        <v>0</v>
      </c>
      <c r="U23" s="1240">
        <v>0</v>
      </c>
      <c r="V23" s="1240">
        <v>0</v>
      </c>
      <c r="W23" s="1240">
        <v>0</v>
      </c>
      <c r="X23" s="1240">
        <v>0</v>
      </c>
      <c r="Y23" s="1241">
        <v>0</v>
      </c>
      <c r="Z23" s="1240">
        <v>0</v>
      </c>
      <c r="AA23" s="1241">
        <v>0</v>
      </c>
    </row>
    <row r="24" spans="1:27" ht="59.25" customHeight="1">
      <c r="A24" s="68" t="s">
        <v>405</v>
      </c>
      <c r="B24" s="69" t="s">
        <v>388</v>
      </c>
      <c r="C24" s="1240">
        <v>0</v>
      </c>
      <c r="D24" s="1240">
        <v>171443.22086</v>
      </c>
      <c r="E24" s="1240">
        <v>5101.4914200000003</v>
      </c>
      <c r="F24" s="1240">
        <v>108497.50357</v>
      </c>
      <c r="G24" s="1240">
        <v>732327.93984000001</v>
      </c>
      <c r="H24" s="1240">
        <v>26438.327109999998</v>
      </c>
      <c r="I24" s="1240">
        <v>7492.1654900000003</v>
      </c>
      <c r="J24" s="1240">
        <v>126973.73952999999</v>
      </c>
      <c r="K24" s="1240">
        <v>1181887.6106400001</v>
      </c>
      <c r="L24" s="1240">
        <v>36971.991587999997</v>
      </c>
      <c r="M24" s="1240">
        <v>0</v>
      </c>
      <c r="N24" s="1240">
        <v>1301664.5853100519</v>
      </c>
      <c r="O24" s="1240">
        <v>192282.45791</v>
      </c>
      <c r="P24" s="1240">
        <v>1907.1549</v>
      </c>
      <c r="Q24" s="1240">
        <v>40844.455489214408</v>
      </c>
      <c r="R24" s="1240">
        <v>0</v>
      </c>
      <c r="S24" s="1240">
        <v>0</v>
      </c>
      <c r="T24" s="1240">
        <v>1625.1398000000002</v>
      </c>
      <c r="U24" s="1240">
        <v>115414.53567999999</v>
      </c>
      <c r="V24" s="1240">
        <v>0</v>
      </c>
      <c r="W24" s="1240">
        <v>238491.38919000002</v>
      </c>
      <c r="X24" s="1240">
        <v>2549.6281200000003</v>
      </c>
      <c r="Y24" s="1241">
        <v>4291913.3364472659</v>
      </c>
      <c r="Z24" s="1240">
        <v>0</v>
      </c>
      <c r="AA24" s="1241">
        <v>4291913.3364472659</v>
      </c>
    </row>
    <row r="25" spans="1:27" ht="51" customHeight="1">
      <c r="A25" s="71" t="s">
        <v>406</v>
      </c>
      <c r="B25" s="72" t="s">
        <v>390</v>
      </c>
      <c r="C25" s="1243">
        <v>338836.81927000004</v>
      </c>
      <c r="D25" s="1243">
        <v>34564039.419060007</v>
      </c>
      <c r="E25" s="1243">
        <v>12021.175010000001</v>
      </c>
      <c r="F25" s="1243">
        <v>7042316.0562499994</v>
      </c>
      <c r="G25" s="1243">
        <v>2375992.1146099996</v>
      </c>
      <c r="H25" s="1243">
        <v>0</v>
      </c>
      <c r="I25" s="1245">
        <v>69176.872569999992</v>
      </c>
      <c r="J25" s="1243">
        <v>1151449.19777</v>
      </c>
      <c r="K25" s="1243">
        <v>639756.58304999978</v>
      </c>
      <c r="L25" s="1243">
        <v>4382811.8127420004</v>
      </c>
      <c r="M25" s="1243">
        <v>48108.709600000002</v>
      </c>
      <c r="N25" s="1243">
        <v>4592305.7454699483</v>
      </c>
      <c r="O25" s="1243">
        <v>810344.92533999996</v>
      </c>
      <c r="P25" s="1243">
        <v>187892.35052000001</v>
      </c>
      <c r="Q25" s="1243">
        <v>970267.84319078561</v>
      </c>
      <c r="R25" s="1243">
        <v>106997.705</v>
      </c>
      <c r="S25" s="1243">
        <v>399000.38537999999</v>
      </c>
      <c r="T25" s="1243">
        <v>23997.978780000001</v>
      </c>
      <c r="U25" s="1243">
        <v>522039.56407000008</v>
      </c>
      <c r="V25" s="1243">
        <v>9372429.9245246928</v>
      </c>
      <c r="W25" s="1243">
        <v>1261531.2798200001</v>
      </c>
      <c r="X25" s="1243">
        <v>279928.84541999997</v>
      </c>
      <c r="Y25" s="1244">
        <v>69151245.307447433</v>
      </c>
      <c r="Z25" s="1243">
        <v>0</v>
      </c>
      <c r="AA25" s="1244">
        <v>69151245.307447433</v>
      </c>
    </row>
    <row r="27" spans="1:27">
      <c r="J27" s="204"/>
    </row>
    <row r="28" spans="1:27">
      <c r="J28" s="204"/>
    </row>
    <row r="29" spans="1:27">
      <c r="J29" s="204"/>
    </row>
    <row r="30" spans="1:27">
      <c r="J30" s="204"/>
    </row>
    <row r="31" spans="1:27">
      <c r="J31" s="204"/>
    </row>
    <row r="32" spans="1:27">
      <c r="J32" s="204"/>
    </row>
    <row r="33" spans="10:10">
      <c r="J33" s="204"/>
    </row>
    <row r="34" spans="10:10">
      <c r="J34" s="204"/>
    </row>
    <row r="35" spans="10:10">
      <c r="J35" s="204"/>
    </row>
    <row r="36" spans="10:10">
      <c r="J36" s="204"/>
    </row>
    <row r="37" spans="10:10">
      <c r="J37" s="204"/>
    </row>
    <row r="38" spans="10:10">
      <c r="J38" s="204"/>
    </row>
    <row r="39" spans="10:10">
      <c r="J39" s="204"/>
    </row>
    <row r="40" spans="10:10">
      <c r="J40" s="204"/>
    </row>
    <row r="41" spans="10:10">
      <c r="J41" s="204"/>
    </row>
    <row r="42" spans="10:10">
      <c r="J42" s="204"/>
    </row>
    <row r="43" spans="10:10">
      <c r="J43" s="204"/>
    </row>
    <row r="44" spans="10:10">
      <c r="J44" s="204"/>
    </row>
    <row r="45" spans="10:10">
      <c r="J45" s="204"/>
    </row>
  </sheetData>
  <mergeCells count="8">
    <mergeCell ref="A1:F1"/>
    <mergeCell ref="A2:F2"/>
    <mergeCell ref="Y3:AA3"/>
    <mergeCell ref="A4:B5"/>
    <mergeCell ref="C4:X4"/>
    <mergeCell ref="Y4:Y5"/>
    <mergeCell ref="Z4:Z5"/>
    <mergeCell ref="AA4:AA5"/>
  </mergeCells>
  <pageMargins left="0.25" right="0.25" top="0.75" bottom="0.75" header="0.3" footer="0.3"/>
  <pageSetup paperSize="9" scale="34" orientation="landscape" horizontalDpi="200" verticalDpi="2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AA45"/>
  <sheetViews>
    <sheetView zoomScale="60" zoomScaleNormal="60" workbookViewId="0">
      <selection sqref="A1:XFD1048576"/>
    </sheetView>
  </sheetViews>
  <sheetFormatPr defaultColWidth="9" defaultRowHeight="24"/>
  <cols>
    <col min="1" max="1" width="37.85546875" style="13" customWidth="1"/>
    <col min="2" max="2" width="32.85546875" style="13" hidden="1" customWidth="1"/>
    <col min="3" max="9" width="19.5703125" style="204" customWidth="1"/>
    <col min="10" max="10" width="19.5703125" style="1233" customWidth="1"/>
    <col min="11" max="27" width="19.5703125" style="204" customWidth="1"/>
    <col min="28" max="16384" width="9" style="13"/>
  </cols>
  <sheetData>
    <row r="1" spans="1:27" s="22" customFormat="1" ht="33">
      <c r="A1" s="1570" t="s">
        <v>851</v>
      </c>
      <c r="B1" s="1570"/>
      <c r="C1" s="1570"/>
      <c r="D1" s="1570"/>
      <c r="E1" s="1570"/>
      <c r="F1" s="1570"/>
      <c r="G1" s="1570"/>
      <c r="H1" s="201"/>
      <c r="I1" s="201"/>
      <c r="J1" s="1225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</row>
    <row r="2" spans="1:27" s="22" customFormat="1" ht="33">
      <c r="A2" s="1570" t="s">
        <v>919</v>
      </c>
      <c r="B2" s="1570"/>
      <c r="C2" s="1570"/>
      <c r="D2" s="1570"/>
      <c r="E2" s="1570"/>
      <c r="F2" s="1570"/>
      <c r="G2" s="1570"/>
      <c r="H2" s="201"/>
      <c r="I2" s="201"/>
      <c r="J2" s="1225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</row>
    <row r="3" spans="1:27">
      <c r="A3" s="63"/>
      <c r="B3" s="63"/>
      <c r="C3" s="116">
        <v>1000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566" t="s">
        <v>536</v>
      </c>
      <c r="Z3" s="1566"/>
      <c r="AA3" s="1566"/>
    </row>
    <row r="4" spans="1:27">
      <c r="A4" s="1586" t="s">
        <v>0</v>
      </c>
      <c r="B4" s="1587"/>
      <c r="C4" s="1581" t="s">
        <v>377</v>
      </c>
      <c r="D4" s="1581"/>
      <c r="E4" s="1581"/>
      <c r="F4" s="1581"/>
      <c r="G4" s="1581"/>
      <c r="H4" s="1581"/>
      <c r="I4" s="1581"/>
      <c r="J4" s="1581"/>
      <c r="K4" s="1581"/>
      <c r="L4" s="1581"/>
      <c r="M4" s="1581"/>
      <c r="N4" s="1581"/>
      <c r="O4" s="1581"/>
      <c r="P4" s="1581"/>
      <c r="Q4" s="1581"/>
      <c r="R4" s="1581"/>
      <c r="S4" s="1581"/>
      <c r="T4" s="1581"/>
      <c r="U4" s="1581"/>
      <c r="V4" s="1581"/>
      <c r="W4" s="1581"/>
      <c r="X4" s="1581"/>
      <c r="Y4" s="1554" t="s">
        <v>270</v>
      </c>
      <c r="Z4" s="1583" t="s">
        <v>381</v>
      </c>
      <c r="AA4" s="1554" t="s">
        <v>407</v>
      </c>
    </row>
    <row r="5" spans="1:27">
      <c r="A5" s="1588"/>
      <c r="B5" s="1589"/>
      <c r="C5" s="1210" t="s">
        <v>799</v>
      </c>
      <c r="D5" s="1210" t="s">
        <v>169</v>
      </c>
      <c r="E5" s="1210" t="s">
        <v>284</v>
      </c>
      <c r="F5" s="1210" t="s">
        <v>171</v>
      </c>
      <c r="G5" s="1210" t="s">
        <v>172</v>
      </c>
      <c r="H5" s="1210" t="s">
        <v>173</v>
      </c>
      <c r="I5" s="1210" t="s">
        <v>174</v>
      </c>
      <c r="J5" s="1210" t="s">
        <v>175</v>
      </c>
      <c r="K5" s="1210" t="s">
        <v>176</v>
      </c>
      <c r="L5" s="1210" t="s">
        <v>177</v>
      </c>
      <c r="M5" s="1210" t="s">
        <v>178</v>
      </c>
      <c r="N5" s="1210" t="s">
        <v>179</v>
      </c>
      <c r="O5" s="1210" t="s">
        <v>180</v>
      </c>
      <c r="P5" s="1210" t="s">
        <v>181</v>
      </c>
      <c r="Q5" s="1210" t="s">
        <v>182</v>
      </c>
      <c r="R5" s="1210" t="s">
        <v>183</v>
      </c>
      <c r="S5" s="1210" t="s">
        <v>184</v>
      </c>
      <c r="T5" s="1210" t="s">
        <v>796</v>
      </c>
      <c r="U5" s="1210" t="s">
        <v>344</v>
      </c>
      <c r="V5" s="1210" t="s">
        <v>185</v>
      </c>
      <c r="W5" s="1210" t="s">
        <v>186</v>
      </c>
      <c r="X5" s="1210" t="s">
        <v>187</v>
      </c>
      <c r="Y5" s="1582"/>
      <c r="Z5" s="1584"/>
      <c r="AA5" s="1585"/>
    </row>
    <row r="6" spans="1:27" s="14" customFormat="1" ht="67.5" customHeight="1">
      <c r="A6" s="845" t="s">
        <v>378</v>
      </c>
      <c r="B6" s="209" t="s">
        <v>382</v>
      </c>
      <c r="C6" s="1207"/>
      <c r="D6" s="1207"/>
      <c r="E6" s="1207"/>
      <c r="F6" s="1207"/>
      <c r="G6" s="1207"/>
      <c r="H6" s="1207"/>
      <c r="I6" s="1207"/>
      <c r="J6" s="1207"/>
      <c r="K6" s="1207"/>
      <c r="L6" s="1207"/>
      <c r="M6" s="1207"/>
      <c r="N6" s="1207"/>
      <c r="O6" s="1207"/>
      <c r="P6" s="1207"/>
      <c r="Q6" s="1207"/>
      <c r="R6" s="1207"/>
      <c r="S6" s="1207"/>
      <c r="T6" s="1207"/>
      <c r="U6" s="1207"/>
      <c r="V6" s="1207"/>
      <c r="W6" s="1207"/>
      <c r="X6" s="1207"/>
      <c r="Y6" s="1216"/>
      <c r="Z6" s="1207"/>
      <c r="AA6" s="1216"/>
    </row>
    <row r="7" spans="1:27" s="14" customFormat="1" ht="67.5" customHeight="1">
      <c r="A7" s="846" t="s">
        <v>383</v>
      </c>
      <c r="B7" s="206" t="s">
        <v>384</v>
      </c>
      <c r="C7" s="1208">
        <v>22251.228469999998</v>
      </c>
      <c r="D7" s="1208">
        <v>0</v>
      </c>
      <c r="E7" s="1208">
        <v>453.91088000000002</v>
      </c>
      <c r="F7" s="1208">
        <v>10026.329179999999</v>
      </c>
      <c r="G7" s="1208">
        <v>3602.7242099999999</v>
      </c>
      <c r="H7" s="1208">
        <v>0</v>
      </c>
      <c r="I7" s="1208">
        <v>531.32192000000009</v>
      </c>
      <c r="J7" s="1208">
        <v>63793.305930000002</v>
      </c>
      <c r="K7" s="1208">
        <v>29494.492489999997</v>
      </c>
      <c r="L7" s="1208">
        <v>0</v>
      </c>
      <c r="M7" s="1208">
        <v>8.6054999999999993</v>
      </c>
      <c r="N7" s="1208">
        <v>143056.46181000007</v>
      </c>
      <c r="O7" s="1208">
        <v>0</v>
      </c>
      <c r="P7" s="1208">
        <v>36803.748570000003</v>
      </c>
      <c r="Q7" s="1208">
        <v>0</v>
      </c>
      <c r="R7" s="1208">
        <v>0</v>
      </c>
      <c r="S7" s="1208">
        <v>69163.190269999992</v>
      </c>
      <c r="T7" s="1208">
        <v>1.26633</v>
      </c>
      <c r="U7" s="1208">
        <v>6349.2179999999998</v>
      </c>
      <c r="V7" s="1208">
        <v>124969.66776920516</v>
      </c>
      <c r="W7" s="1208">
        <v>0</v>
      </c>
      <c r="X7" s="1208">
        <v>21375.235840000005</v>
      </c>
      <c r="Y7" s="1425">
        <v>531880.70716920518</v>
      </c>
      <c r="Z7" s="1208">
        <v>0</v>
      </c>
      <c r="AA7" s="1425">
        <v>531880.70716920518</v>
      </c>
    </row>
    <row r="8" spans="1:27" s="207" customFormat="1" ht="67.5" customHeight="1">
      <c r="A8" s="846" t="s">
        <v>385</v>
      </c>
      <c r="B8" s="206" t="s">
        <v>386</v>
      </c>
      <c r="C8" s="1208">
        <v>0</v>
      </c>
      <c r="D8" s="1208">
        <v>0</v>
      </c>
      <c r="E8" s="1208">
        <v>0</v>
      </c>
      <c r="F8" s="1208">
        <v>0</v>
      </c>
      <c r="G8" s="1208">
        <v>0</v>
      </c>
      <c r="H8" s="1208">
        <v>0</v>
      </c>
      <c r="I8" s="1208">
        <v>0</v>
      </c>
      <c r="J8" s="1208">
        <v>0</v>
      </c>
      <c r="K8" s="1208">
        <v>0</v>
      </c>
      <c r="L8" s="1208">
        <v>0</v>
      </c>
      <c r="M8" s="1208">
        <v>0</v>
      </c>
      <c r="N8" s="1208">
        <v>0</v>
      </c>
      <c r="O8" s="1208">
        <v>0</v>
      </c>
      <c r="P8" s="1208">
        <v>0</v>
      </c>
      <c r="Q8" s="1208">
        <v>0</v>
      </c>
      <c r="R8" s="1208">
        <v>0</v>
      </c>
      <c r="S8" s="1208">
        <v>0</v>
      </c>
      <c r="T8" s="1208">
        <v>0</v>
      </c>
      <c r="U8" s="1208">
        <v>0</v>
      </c>
      <c r="V8" s="1208">
        <v>0</v>
      </c>
      <c r="W8" s="1208">
        <v>0</v>
      </c>
      <c r="X8" s="1208">
        <v>0</v>
      </c>
      <c r="Y8" s="1425">
        <v>0</v>
      </c>
      <c r="Z8" s="1208">
        <v>0</v>
      </c>
      <c r="AA8" s="1425">
        <v>0</v>
      </c>
    </row>
    <row r="9" spans="1:27" s="207" customFormat="1" ht="67.5" customHeight="1">
      <c r="A9" s="846" t="s">
        <v>387</v>
      </c>
      <c r="B9" s="206" t="s">
        <v>388</v>
      </c>
      <c r="C9" s="1208">
        <v>0</v>
      </c>
      <c r="D9" s="1208">
        <v>0</v>
      </c>
      <c r="E9" s="1208">
        <v>282.04975999999999</v>
      </c>
      <c r="F9" s="1208">
        <v>0</v>
      </c>
      <c r="G9" s="1208">
        <v>1307.85599</v>
      </c>
      <c r="H9" s="1208">
        <v>0</v>
      </c>
      <c r="I9" s="1208">
        <v>515.57353999999998</v>
      </c>
      <c r="J9" s="1208">
        <v>31.33633</v>
      </c>
      <c r="K9" s="1208">
        <v>6658.7777699999997</v>
      </c>
      <c r="L9" s="1208">
        <v>0</v>
      </c>
      <c r="M9" s="1208">
        <v>0</v>
      </c>
      <c r="N9" s="1208">
        <v>78352.265015658821</v>
      </c>
      <c r="O9" s="1208">
        <v>0</v>
      </c>
      <c r="P9" s="1208">
        <v>0</v>
      </c>
      <c r="Q9" s="1208">
        <v>0</v>
      </c>
      <c r="R9" s="1208">
        <v>0</v>
      </c>
      <c r="S9" s="1208">
        <v>18034.53829</v>
      </c>
      <c r="T9" s="1208">
        <v>0</v>
      </c>
      <c r="U9" s="1208">
        <v>1029.8264899999999</v>
      </c>
      <c r="V9" s="1208">
        <v>0</v>
      </c>
      <c r="W9" s="1208">
        <v>0</v>
      </c>
      <c r="X9" s="1208">
        <v>1455.4896800000001</v>
      </c>
      <c r="Y9" s="1425">
        <v>107667.71286565882</v>
      </c>
      <c r="Z9" s="1208">
        <v>0</v>
      </c>
      <c r="AA9" s="1425">
        <v>107667.71286565882</v>
      </c>
    </row>
    <row r="10" spans="1:27" s="207" customFormat="1" ht="67.5" customHeight="1">
      <c r="A10" s="846" t="s">
        <v>389</v>
      </c>
      <c r="B10" s="206" t="s">
        <v>390</v>
      </c>
      <c r="C10" s="1209">
        <v>22251.228469999998</v>
      </c>
      <c r="D10" s="1209">
        <v>0</v>
      </c>
      <c r="E10" s="1209">
        <v>171.86112</v>
      </c>
      <c r="F10" s="1209">
        <v>10026.329179999999</v>
      </c>
      <c r="G10" s="1209">
        <v>2294.8682199999998</v>
      </c>
      <c r="H10" s="1209">
        <v>0</v>
      </c>
      <c r="I10" s="1209">
        <v>15.748380000000063</v>
      </c>
      <c r="J10" s="1209">
        <v>63761.969600000004</v>
      </c>
      <c r="K10" s="1209">
        <v>22835.71472</v>
      </c>
      <c r="L10" s="1209">
        <v>0</v>
      </c>
      <c r="M10" s="1209">
        <v>8.6054999999999993</v>
      </c>
      <c r="N10" s="1209">
        <v>64704.196794341238</v>
      </c>
      <c r="O10" s="1209">
        <v>0</v>
      </c>
      <c r="P10" s="1209">
        <v>36803.748570000003</v>
      </c>
      <c r="Q10" s="1209">
        <v>0</v>
      </c>
      <c r="R10" s="1209">
        <v>0</v>
      </c>
      <c r="S10" s="1209">
        <v>51128.651979999995</v>
      </c>
      <c r="T10" s="1209">
        <v>1.26633</v>
      </c>
      <c r="U10" s="1209">
        <v>5319.3915099999995</v>
      </c>
      <c r="V10" s="1209">
        <v>124969.66776920516</v>
      </c>
      <c r="W10" s="1209">
        <v>0</v>
      </c>
      <c r="X10" s="1209">
        <v>19919.746160000002</v>
      </c>
      <c r="Y10" s="1218">
        <v>424212.99430354638</v>
      </c>
      <c r="Z10" s="1209">
        <v>0</v>
      </c>
      <c r="AA10" s="1218">
        <v>424212.99430354638</v>
      </c>
    </row>
    <row r="11" spans="1:27" s="207" customFormat="1" ht="67.5" customHeight="1">
      <c r="A11" s="847" t="s">
        <v>379</v>
      </c>
      <c r="B11" s="209" t="s">
        <v>391</v>
      </c>
      <c r="C11" s="1208">
        <v>0</v>
      </c>
      <c r="D11" s="1208"/>
      <c r="E11" s="1208">
        <v>0</v>
      </c>
      <c r="F11" s="1208">
        <v>0</v>
      </c>
      <c r="G11" s="1208">
        <v>0</v>
      </c>
      <c r="H11" s="1208"/>
      <c r="I11" s="1208">
        <v>0</v>
      </c>
      <c r="J11" s="1208">
        <v>0</v>
      </c>
      <c r="K11" s="1208">
        <v>0</v>
      </c>
      <c r="L11" s="1208"/>
      <c r="M11" s="1208">
        <v>0</v>
      </c>
      <c r="N11" s="1208">
        <v>0</v>
      </c>
      <c r="O11" s="1208"/>
      <c r="P11" s="1208">
        <v>0</v>
      </c>
      <c r="Q11" s="1208"/>
      <c r="R11" s="1208"/>
      <c r="S11" s="1208">
        <v>0</v>
      </c>
      <c r="T11" s="1208">
        <v>0</v>
      </c>
      <c r="U11" s="1208">
        <v>0</v>
      </c>
      <c r="V11" s="1208">
        <v>0</v>
      </c>
      <c r="W11" s="1208"/>
      <c r="X11" s="1208">
        <v>0</v>
      </c>
      <c r="Y11" s="1217"/>
      <c r="Z11" s="1208"/>
      <c r="AA11" s="1217"/>
    </row>
    <row r="12" spans="1:27" s="207" customFormat="1" ht="67.5" customHeight="1">
      <c r="A12" s="846" t="s">
        <v>392</v>
      </c>
      <c r="B12" s="206" t="s">
        <v>384</v>
      </c>
      <c r="C12" s="1208">
        <v>77028.741299999994</v>
      </c>
      <c r="D12" s="1208">
        <v>0</v>
      </c>
      <c r="E12" s="1208">
        <v>875.98599999999999</v>
      </c>
      <c r="F12" s="1208">
        <v>278910.01666000002</v>
      </c>
      <c r="G12" s="1208">
        <v>1343789.7825</v>
      </c>
      <c r="H12" s="1208">
        <v>0</v>
      </c>
      <c r="I12" s="1208">
        <v>3394.9998399999999</v>
      </c>
      <c r="J12" s="1208">
        <v>198866.67027</v>
      </c>
      <c r="K12" s="1208">
        <v>21171.206620000001</v>
      </c>
      <c r="L12" s="1208">
        <v>0</v>
      </c>
      <c r="M12" s="1208">
        <v>5257.6267400000006</v>
      </c>
      <c r="N12" s="1208">
        <v>1069060.1057899999</v>
      </c>
      <c r="O12" s="1208">
        <v>0</v>
      </c>
      <c r="P12" s="1208">
        <v>14921.942800000001</v>
      </c>
      <c r="Q12" s="1208">
        <v>0</v>
      </c>
      <c r="R12" s="1208">
        <v>0</v>
      </c>
      <c r="S12" s="1208">
        <v>440760.14095999999</v>
      </c>
      <c r="T12" s="1208">
        <v>594.58046999999999</v>
      </c>
      <c r="U12" s="1208">
        <v>38982.171999999999</v>
      </c>
      <c r="V12" s="1208">
        <v>701842.74928617373</v>
      </c>
      <c r="W12" s="1208">
        <v>0</v>
      </c>
      <c r="X12" s="1208">
        <v>55057.798540000011</v>
      </c>
      <c r="Y12" s="1425">
        <v>4250514.5197761729</v>
      </c>
      <c r="Z12" s="1208">
        <v>0</v>
      </c>
      <c r="AA12" s="1425">
        <v>4250514.5197761729</v>
      </c>
    </row>
    <row r="13" spans="1:27" s="207" customFormat="1" ht="67.5" customHeight="1">
      <c r="A13" s="846" t="s">
        <v>393</v>
      </c>
      <c r="B13" s="206" t="s">
        <v>386</v>
      </c>
      <c r="C13" s="1208">
        <v>0</v>
      </c>
      <c r="D13" s="1208">
        <v>0</v>
      </c>
      <c r="E13" s="1208">
        <v>0</v>
      </c>
      <c r="F13" s="1208">
        <v>0</v>
      </c>
      <c r="G13" s="1208">
        <v>0</v>
      </c>
      <c r="H13" s="1208">
        <v>0</v>
      </c>
      <c r="I13" s="1208">
        <v>0</v>
      </c>
      <c r="J13" s="1208">
        <v>0</v>
      </c>
      <c r="K13" s="1208">
        <v>0</v>
      </c>
      <c r="L13" s="1208">
        <v>0</v>
      </c>
      <c r="M13" s="1208">
        <v>0</v>
      </c>
      <c r="N13" s="1208">
        <v>0</v>
      </c>
      <c r="O13" s="1208">
        <v>0</v>
      </c>
      <c r="P13" s="1208">
        <v>0</v>
      </c>
      <c r="Q13" s="1208">
        <v>0</v>
      </c>
      <c r="R13" s="1208">
        <v>0</v>
      </c>
      <c r="S13" s="1208">
        <v>0</v>
      </c>
      <c r="T13" s="1208">
        <v>0</v>
      </c>
      <c r="U13" s="1208">
        <v>0</v>
      </c>
      <c r="V13" s="1208">
        <v>0</v>
      </c>
      <c r="W13" s="1208">
        <v>0</v>
      </c>
      <c r="X13" s="1208">
        <v>0</v>
      </c>
      <c r="Y13" s="1425">
        <v>0</v>
      </c>
      <c r="Z13" s="1208">
        <v>0</v>
      </c>
      <c r="AA13" s="1425">
        <v>0</v>
      </c>
    </row>
    <row r="14" spans="1:27" s="207" customFormat="1" ht="67.5" customHeight="1">
      <c r="A14" s="846" t="s">
        <v>394</v>
      </c>
      <c r="B14" s="206" t="s">
        <v>388</v>
      </c>
      <c r="C14" s="1208">
        <v>0</v>
      </c>
      <c r="D14" s="1208">
        <v>0</v>
      </c>
      <c r="E14" s="1208">
        <v>495.89616999999998</v>
      </c>
      <c r="F14" s="1208">
        <v>0</v>
      </c>
      <c r="G14" s="1208">
        <v>3590.2181799999998</v>
      </c>
      <c r="H14" s="1208">
        <v>0</v>
      </c>
      <c r="I14" s="1208">
        <v>1763.49235</v>
      </c>
      <c r="J14" s="1208">
        <v>9880.3939100000007</v>
      </c>
      <c r="K14" s="1208">
        <v>13883.58987</v>
      </c>
      <c r="L14" s="1208">
        <v>0</v>
      </c>
      <c r="M14" s="1208">
        <v>0</v>
      </c>
      <c r="N14" s="1208">
        <v>50832.001951956641</v>
      </c>
      <c r="O14" s="1208">
        <v>0</v>
      </c>
      <c r="P14" s="1208">
        <v>1.3152300000000001</v>
      </c>
      <c r="Q14" s="1208">
        <v>0</v>
      </c>
      <c r="R14" s="1208">
        <v>0</v>
      </c>
      <c r="S14" s="1208">
        <v>80684.696479999999</v>
      </c>
      <c r="T14" s="1208">
        <v>0</v>
      </c>
      <c r="U14" s="1208">
        <v>11832.602080000001</v>
      </c>
      <c r="V14" s="1208">
        <v>0</v>
      </c>
      <c r="W14" s="1208">
        <v>0</v>
      </c>
      <c r="X14" s="1208">
        <v>0</v>
      </c>
      <c r="Y14" s="1425">
        <v>172964.20622195664</v>
      </c>
      <c r="Z14" s="1208">
        <v>0</v>
      </c>
      <c r="AA14" s="1425">
        <v>172964.20622195664</v>
      </c>
    </row>
    <row r="15" spans="1:27" s="207" customFormat="1" ht="67.5" customHeight="1">
      <c r="A15" s="846" t="s">
        <v>395</v>
      </c>
      <c r="B15" s="206" t="s">
        <v>390</v>
      </c>
      <c r="C15" s="1209">
        <v>77028.741299999994</v>
      </c>
      <c r="D15" s="1209">
        <v>0</v>
      </c>
      <c r="E15" s="1209">
        <v>380.08983000000001</v>
      </c>
      <c r="F15" s="1209">
        <v>278910.01666000002</v>
      </c>
      <c r="G15" s="1209">
        <v>1340199.5643199999</v>
      </c>
      <c r="H15" s="1209">
        <v>0</v>
      </c>
      <c r="I15" s="1209">
        <v>1631.5074899999997</v>
      </c>
      <c r="J15" s="1209">
        <v>188986.27636000002</v>
      </c>
      <c r="K15" s="1209">
        <v>7287.6167500000001</v>
      </c>
      <c r="L15" s="1209">
        <v>0</v>
      </c>
      <c r="M15" s="1209">
        <v>5257.6267400000006</v>
      </c>
      <c r="N15" s="1209">
        <v>1018228.1038380433</v>
      </c>
      <c r="O15" s="1209">
        <v>0</v>
      </c>
      <c r="P15" s="1209">
        <v>14920.627570000001</v>
      </c>
      <c r="Q15" s="1209">
        <v>0</v>
      </c>
      <c r="R15" s="1209">
        <v>0</v>
      </c>
      <c r="S15" s="1209">
        <v>360075.44448000001</v>
      </c>
      <c r="T15" s="1209">
        <v>594.58046999999999</v>
      </c>
      <c r="U15" s="1209">
        <v>27149.569920000002</v>
      </c>
      <c r="V15" s="1209">
        <v>701842.74928617373</v>
      </c>
      <c r="W15" s="1209">
        <v>0</v>
      </c>
      <c r="X15" s="1209">
        <v>55057.798540000011</v>
      </c>
      <c r="Y15" s="1218">
        <v>4077550.3135542171</v>
      </c>
      <c r="Z15" s="1209">
        <v>0</v>
      </c>
      <c r="AA15" s="1218">
        <v>4077550.3135542171</v>
      </c>
    </row>
    <row r="16" spans="1:27" s="207" customFormat="1" ht="67.5" customHeight="1">
      <c r="A16" s="848" t="s">
        <v>737</v>
      </c>
      <c r="B16" s="209" t="s">
        <v>396</v>
      </c>
      <c r="C16" s="1208">
        <v>0</v>
      </c>
      <c r="D16" s="1208"/>
      <c r="E16" s="1208">
        <v>0</v>
      </c>
      <c r="F16" s="1208">
        <v>0</v>
      </c>
      <c r="G16" s="1208">
        <v>0</v>
      </c>
      <c r="H16" s="1208"/>
      <c r="I16" s="1208">
        <v>0</v>
      </c>
      <c r="J16" s="1208">
        <v>0</v>
      </c>
      <c r="K16" s="1208">
        <v>0</v>
      </c>
      <c r="L16" s="1208"/>
      <c r="M16" s="1208">
        <v>0</v>
      </c>
      <c r="N16" s="1208">
        <v>0</v>
      </c>
      <c r="O16" s="1208"/>
      <c r="P16" s="1208">
        <v>0</v>
      </c>
      <c r="Q16" s="1208"/>
      <c r="R16" s="1208"/>
      <c r="S16" s="1208">
        <v>0</v>
      </c>
      <c r="T16" s="1208">
        <v>0</v>
      </c>
      <c r="U16" s="1208">
        <v>0</v>
      </c>
      <c r="V16" s="1208">
        <v>0</v>
      </c>
      <c r="W16" s="1208"/>
      <c r="X16" s="1208">
        <v>0</v>
      </c>
      <c r="Y16" s="1217"/>
      <c r="Z16" s="1208"/>
      <c r="AA16" s="1217"/>
    </row>
    <row r="17" spans="1:27" s="207" customFormat="1" ht="67.5" customHeight="1">
      <c r="A17" s="846" t="s">
        <v>397</v>
      </c>
      <c r="B17" s="206" t="s">
        <v>384</v>
      </c>
      <c r="C17" s="1208">
        <v>0</v>
      </c>
      <c r="D17" s="1208">
        <v>0</v>
      </c>
      <c r="E17" s="1208">
        <v>0</v>
      </c>
      <c r="F17" s="1208">
        <v>0</v>
      </c>
      <c r="G17" s="1208">
        <v>0</v>
      </c>
      <c r="H17" s="1208">
        <v>0</v>
      </c>
      <c r="I17" s="1208">
        <v>684882.81299999997</v>
      </c>
      <c r="J17" s="1208">
        <v>0</v>
      </c>
      <c r="K17" s="1208">
        <v>897102.85800000001</v>
      </c>
      <c r="L17" s="1208">
        <v>0</v>
      </c>
      <c r="M17" s="1208">
        <v>0</v>
      </c>
      <c r="N17" s="1208">
        <v>470708.14763000002</v>
      </c>
      <c r="O17" s="1208">
        <v>0</v>
      </c>
      <c r="P17" s="1208">
        <v>0</v>
      </c>
      <c r="Q17" s="1208">
        <v>0</v>
      </c>
      <c r="R17" s="1208">
        <v>0</v>
      </c>
      <c r="S17" s="1208">
        <v>1417397.82088</v>
      </c>
      <c r="T17" s="1208">
        <v>0</v>
      </c>
      <c r="U17" s="1208">
        <v>0</v>
      </c>
      <c r="V17" s="1208">
        <v>0</v>
      </c>
      <c r="W17" s="1208">
        <v>0</v>
      </c>
      <c r="X17" s="1208">
        <v>0</v>
      </c>
      <c r="Y17" s="1425">
        <v>3470091.6395100001</v>
      </c>
      <c r="Z17" s="1208">
        <v>0</v>
      </c>
      <c r="AA17" s="1425">
        <v>3470091.6395100001</v>
      </c>
    </row>
    <row r="18" spans="1:27" s="207" customFormat="1" ht="67.5" customHeight="1">
      <c r="A18" s="846" t="s">
        <v>398</v>
      </c>
      <c r="B18" s="206" t="s">
        <v>386</v>
      </c>
      <c r="C18" s="1208">
        <v>0</v>
      </c>
      <c r="D18" s="1208">
        <v>0</v>
      </c>
      <c r="E18" s="1208">
        <v>0</v>
      </c>
      <c r="F18" s="1208">
        <v>0</v>
      </c>
      <c r="G18" s="1208">
        <v>0</v>
      </c>
      <c r="H18" s="1208">
        <v>0</v>
      </c>
      <c r="I18" s="1208">
        <v>0</v>
      </c>
      <c r="J18" s="1208">
        <v>0</v>
      </c>
      <c r="K18" s="1208">
        <v>0</v>
      </c>
      <c r="L18" s="1208">
        <v>0</v>
      </c>
      <c r="M18" s="1208">
        <v>0</v>
      </c>
      <c r="N18" s="1208">
        <v>0</v>
      </c>
      <c r="O18" s="1208">
        <v>0</v>
      </c>
      <c r="P18" s="1208">
        <v>0</v>
      </c>
      <c r="Q18" s="1208">
        <v>0</v>
      </c>
      <c r="R18" s="1208">
        <v>0</v>
      </c>
      <c r="S18" s="1208">
        <v>0</v>
      </c>
      <c r="T18" s="1208">
        <v>0</v>
      </c>
      <c r="U18" s="1208">
        <v>0</v>
      </c>
      <c r="V18" s="1208">
        <v>0</v>
      </c>
      <c r="W18" s="1208">
        <v>0</v>
      </c>
      <c r="X18" s="1208">
        <v>0</v>
      </c>
      <c r="Y18" s="1425">
        <v>0</v>
      </c>
      <c r="Z18" s="1208">
        <v>0</v>
      </c>
      <c r="AA18" s="1425">
        <v>0</v>
      </c>
    </row>
    <row r="19" spans="1:27" s="207" customFormat="1" ht="67.5" customHeight="1">
      <c r="A19" s="846" t="s">
        <v>399</v>
      </c>
      <c r="B19" s="206" t="s">
        <v>388</v>
      </c>
      <c r="C19" s="1208">
        <v>0</v>
      </c>
      <c r="D19" s="1208">
        <v>0</v>
      </c>
      <c r="E19" s="1208">
        <v>0</v>
      </c>
      <c r="F19" s="1208">
        <v>0</v>
      </c>
      <c r="G19" s="1208">
        <v>0</v>
      </c>
      <c r="H19" s="1208">
        <v>0</v>
      </c>
      <c r="I19" s="1208">
        <v>18591.491560000002</v>
      </c>
      <c r="J19" s="1208">
        <v>0</v>
      </c>
      <c r="K19" s="1208">
        <v>5421.2587699999995</v>
      </c>
      <c r="L19" s="1208">
        <v>0</v>
      </c>
      <c r="M19" s="1208">
        <v>0</v>
      </c>
      <c r="N19" s="1208">
        <v>0</v>
      </c>
      <c r="O19" s="1208">
        <v>0</v>
      </c>
      <c r="P19" s="1208">
        <v>0</v>
      </c>
      <c r="Q19" s="1208">
        <v>0</v>
      </c>
      <c r="R19" s="1208">
        <v>0</v>
      </c>
      <c r="S19" s="1208">
        <v>0</v>
      </c>
      <c r="T19" s="1208">
        <v>0</v>
      </c>
      <c r="U19" s="1208">
        <v>0</v>
      </c>
      <c r="V19" s="1208">
        <v>0</v>
      </c>
      <c r="W19" s="1208">
        <v>0</v>
      </c>
      <c r="X19" s="1208">
        <v>0</v>
      </c>
      <c r="Y19" s="1425">
        <v>24012.750330000003</v>
      </c>
      <c r="Z19" s="1208">
        <v>0</v>
      </c>
      <c r="AA19" s="1425">
        <v>24012.750330000003</v>
      </c>
    </row>
    <row r="20" spans="1:27" s="207" customFormat="1" ht="67.5" customHeight="1">
      <c r="A20" s="846" t="s">
        <v>400</v>
      </c>
      <c r="B20" s="206" t="s">
        <v>390</v>
      </c>
      <c r="C20" s="1209">
        <v>0</v>
      </c>
      <c r="D20" s="1209">
        <v>0</v>
      </c>
      <c r="E20" s="1209">
        <v>0</v>
      </c>
      <c r="F20" s="1209">
        <v>0</v>
      </c>
      <c r="G20" s="1209">
        <v>0</v>
      </c>
      <c r="H20" s="1209">
        <v>0</v>
      </c>
      <c r="I20" s="1209">
        <v>666291.32144000009</v>
      </c>
      <c r="J20" s="1209">
        <v>0</v>
      </c>
      <c r="K20" s="1209">
        <v>891681.59923000005</v>
      </c>
      <c r="L20" s="1209">
        <v>0</v>
      </c>
      <c r="M20" s="1209">
        <v>0</v>
      </c>
      <c r="N20" s="1209">
        <v>470708.14763000002</v>
      </c>
      <c r="O20" s="1209">
        <v>0</v>
      </c>
      <c r="P20" s="1209">
        <v>0</v>
      </c>
      <c r="Q20" s="1209">
        <v>0</v>
      </c>
      <c r="R20" s="1209">
        <v>0</v>
      </c>
      <c r="S20" s="1209">
        <v>1417397.82088</v>
      </c>
      <c r="T20" s="1209">
        <v>0</v>
      </c>
      <c r="U20" s="1209">
        <v>0</v>
      </c>
      <c r="V20" s="1209">
        <v>0</v>
      </c>
      <c r="W20" s="1209">
        <v>0</v>
      </c>
      <c r="X20" s="1209">
        <v>0</v>
      </c>
      <c r="Y20" s="1218">
        <v>3446078.8891799999</v>
      </c>
      <c r="Z20" s="1209">
        <v>0</v>
      </c>
      <c r="AA20" s="1218">
        <v>3446078.8891799999</v>
      </c>
    </row>
    <row r="21" spans="1:27" s="207" customFormat="1" ht="67.5" customHeight="1">
      <c r="A21" s="847" t="s">
        <v>401</v>
      </c>
      <c r="B21" s="209" t="s">
        <v>402</v>
      </c>
      <c r="C21" s="1208"/>
      <c r="D21" s="1208"/>
      <c r="E21" s="1208"/>
      <c r="F21" s="1208"/>
      <c r="G21" s="1208"/>
      <c r="H21" s="1208"/>
      <c r="I21" s="1208"/>
      <c r="J21" s="1208"/>
      <c r="K21" s="1208"/>
      <c r="L21" s="1208"/>
      <c r="M21" s="1208"/>
      <c r="N21" s="1208"/>
      <c r="O21" s="1208"/>
      <c r="P21" s="1208"/>
      <c r="Q21" s="1208"/>
      <c r="R21" s="1208"/>
      <c r="S21" s="1208"/>
      <c r="T21" s="1208"/>
      <c r="U21" s="1208"/>
      <c r="V21" s="1208"/>
      <c r="W21" s="1208"/>
      <c r="X21" s="1208"/>
      <c r="Y21" s="1217"/>
      <c r="Z21" s="1208"/>
      <c r="AA21" s="1217"/>
    </row>
    <row r="22" spans="1:27" s="207" customFormat="1" ht="67.5" customHeight="1">
      <c r="A22" s="846" t="s">
        <v>403</v>
      </c>
      <c r="B22" s="206" t="s">
        <v>384</v>
      </c>
      <c r="C22" s="1208">
        <v>99279.969769999996</v>
      </c>
      <c r="D22" s="1208">
        <v>0</v>
      </c>
      <c r="E22" s="1208">
        <v>1329.89688</v>
      </c>
      <c r="F22" s="1208">
        <v>288936.34584000002</v>
      </c>
      <c r="G22" s="1208">
        <v>1347392.5067099999</v>
      </c>
      <c r="H22" s="1208">
        <v>0</v>
      </c>
      <c r="I22" s="1208">
        <v>688809.13475999993</v>
      </c>
      <c r="J22" s="1208">
        <v>262659.97620000003</v>
      </c>
      <c r="K22" s="1208">
        <v>947768.55711000005</v>
      </c>
      <c r="L22" s="1208">
        <v>0</v>
      </c>
      <c r="M22" s="1208">
        <v>5266.2322400000003</v>
      </c>
      <c r="N22" s="1208">
        <v>1682824.71523</v>
      </c>
      <c r="O22" s="1208">
        <v>0</v>
      </c>
      <c r="P22" s="1208">
        <v>51725.69137</v>
      </c>
      <c r="Q22" s="1208">
        <v>0</v>
      </c>
      <c r="R22" s="1208">
        <v>0</v>
      </c>
      <c r="S22" s="1208">
        <v>1927321.1521100001</v>
      </c>
      <c r="T22" s="1208">
        <v>595.84680000000003</v>
      </c>
      <c r="U22" s="1208">
        <v>45331.39</v>
      </c>
      <c r="V22" s="1208">
        <v>826812.4170553789</v>
      </c>
      <c r="W22" s="1208">
        <v>0</v>
      </c>
      <c r="X22" s="1208">
        <v>76433.034380000012</v>
      </c>
      <c r="Y22" s="1425">
        <v>8252486.8664553789</v>
      </c>
      <c r="Z22" s="1208">
        <v>0</v>
      </c>
      <c r="AA22" s="1425">
        <v>8252486.8664553789</v>
      </c>
    </row>
    <row r="23" spans="1:27" s="207" customFormat="1" ht="67.5" customHeight="1">
      <c r="A23" s="846" t="s">
        <v>404</v>
      </c>
      <c r="B23" s="206" t="s">
        <v>386</v>
      </c>
      <c r="C23" s="1208">
        <v>0</v>
      </c>
      <c r="D23" s="1208">
        <v>0</v>
      </c>
      <c r="E23" s="1208">
        <v>0</v>
      </c>
      <c r="F23" s="1208">
        <v>0</v>
      </c>
      <c r="G23" s="1208">
        <v>0</v>
      </c>
      <c r="H23" s="1208">
        <v>0</v>
      </c>
      <c r="I23" s="1208">
        <v>0</v>
      </c>
      <c r="J23" s="1208">
        <v>0</v>
      </c>
      <c r="K23" s="1208">
        <v>0</v>
      </c>
      <c r="L23" s="1208">
        <v>0</v>
      </c>
      <c r="M23" s="1208">
        <v>0</v>
      </c>
      <c r="N23" s="1208">
        <v>0</v>
      </c>
      <c r="O23" s="1208">
        <v>0</v>
      </c>
      <c r="P23" s="1208">
        <v>0</v>
      </c>
      <c r="Q23" s="1208">
        <v>0</v>
      </c>
      <c r="R23" s="1208">
        <v>0</v>
      </c>
      <c r="S23" s="1208">
        <v>0</v>
      </c>
      <c r="T23" s="1208">
        <v>0</v>
      </c>
      <c r="U23" s="1208">
        <v>0</v>
      </c>
      <c r="V23" s="1208">
        <v>0</v>
      </c>
      <c r="W23" s="1208">
        <v>0</v>
      </c>
      <c r="X23" s="1208">
        <v>0</v>
      </c>
      <c r="Y23" s="1425">
        <v>0</v>
      </c>
      <c r="Z23" s="1208">
        <v>0</v>
      </c>
      <c r="AA23" s="1425">
        <v>0</v>
      </c>
    </row>
    <row r="24" spans="1:27" s="14" customFormat="1" ht="67.5" customHeight="1">
      <c r="A24" s="846" t="s">
        <v>405</v>
      </c>
      <c r="B24" s="206" t="s">
        <v>388</v>
      </c>
      <c r="C24" s="1208">
        <v>0</v>
      </c>
      <c r="D24" s="1208">
        <v>0</v>
      </c>
      <c r="E24" s="1208">
        <v>777.94592999999998</v>
      </c>
      <c r="F24" s="1208">
        <v>0</v>
      </c>
      <c r="G24" s="1208">
        <v>4898.0741699999999</v>
      </c>
      <c r="H24" s="1208">
        <v>0</v>
      </c>
      <c r="I24" s="1208">
        <v>20870.55745</v>
      </c>
      <c r="J24" s="1208">
        <v>9911.7302400000008</v>
      </c>
      <c r="K24" s="1208">
        <v>25963.626410000001</v>
      </c>
      <c r="L24" s="1208">
        <v>0</v>
      </c>
      <c r="M24" s="1208">
        <v>0</v>
      </c>
      <c r="N24" s="1208">
        <v>129184.26696761546</v>
      </c>
      <c r="O24" s="1208">
        <v>0</v>
      </c>
      <c r="P24" s="1208">
        <v>1.3152300000000001</v>
      </c>
      <c r="Q24" s="1208">
        <v>0</v>
      </c>
      <c r="R24" s="1208">
        <v>0</v>
      </c>
      <c r="S24" s="1208">
        <v>98719.234769999995</v>
      </c>
      <c r="T24" s="1208">
        <v>0</v>
      </c>
      <c r="U24" s="1208">
        <v>12862.42857</v>
      </c>
      <c r="V24" s="1208">
        <v>0</v>
      </c>
      <c r="W24" s="1208">
        <v>0</v>
      </c>
      <c r="X24" s="1208">
        <v>1455.4896800000001</v>
      </c>
      <c r="Y24" s="1425">
        <v>304644.66941761546</v>
      </c>
      <c r="Z24" s="1208">
        <v>0</v>
      </c>
      <c r="AA24" s="1425">
        <v>304644.66941761546</v>
      </c>
    </row>
    <row r="25" spans="1:27" s="14" customFormat="1" ht="67.5" customHeight="1">
      <c r="A25" s="849" t="s">
        <v>406</v>
      </c>
      <c r="B25" s="216" t="s">
        <v>390</v>
      </c>
      <c r="C25" s="1209">
        <v>99279.969769999996</v>
      </c>
      <c r="D25" s="1209">
        <v>0</v>
      </c>
      <c r="E25" s="1209">
        <v>551.95095000000003</v>
      </c>
      <c r="F25" s="1209">
        <v>288936.34584000002</v>
      </c>
      <c r="G25" s="1209">
        <v>1342494.43254</v>
      </c>
      <c r="H25" s="1209">
        <v>0</v>
      </c>
      <c r="I25" s="1426">
        <v>667938.57730999996</v>
      </c>
      <c r="J25" s="1209">
        <v>252748.24596000003</v>
      </c>
      <c r="K25" s="1209">
        <v>921804.93070000003</v>
      </c>
      <c r="L25" s="1209">
        <v>0</v>
      </c>
      <c r="M25" s="1209">
        <v>5266.2322400000003</v>
      </c>
      <c r="N25" s="1209">
        <v>1553640.4482623846</v>
      </c>
      <c r="O25" s="1209">
        <v>0</v>
      </c>
      <c r="P25" s="1209">
        <v>51724.37614</v>
      </c>
      <c r="Q25" s="1209">
        <v>0</v>
      </c>
      <c r="R25" s="1209">
        <v>0</v>
      </c>
      <c r="S25" s="1209">
        <v>1828601.9173400002</v>
      </c>
      <c r="T25" s="1209">
        <v>595.84680000000003</v>
      </c>
      <c r="U25" s="1209">
        <v>32468.961429999999</v>
      </c>
      <c r="V25" s="1209">
        <v>826812.4170553789</v>
      </c>
      <c r="W25" s="1209">
        <v>0</v>
      </c>
      <c r="X25" s="1209">
        <v>74977.544700000013</v>
      </c>
      <c r="Y25" s="1218">
        <v>7947842.1970377648</v>
      </c>
      <c r="Z25" s="1209">
        <v>0</v>
      </c>
      <c r="AA25" s="1218">
        <v>7947842.1970377648</v>
      </c>
    </row>
    <row r="27" spans="1:27">
      <c r="J27" s="204"/>
    </row>
    <row r="28" spans="1:27">
      <c r="J28" s="204"/>
    </row>
    <row r="29" spans="1:27">
      <c r="J29" s="204"/>
    </row>
    <row r="30" spans="1:27">
      <c r="J30" s="204"/>
    </row>
    <row r="31" spans="1:27">
      <c r="J31" s="204"/>
    </row>
    <row r="32" spans="1:27">
      <c r="J32" s="204"/>
    </row>
    <row r="33" spans="10:10">
      <c r="J33" s="204"/>
    </row>
    <row r="34" spans="10:10">
      <c r="J34" s="204"/>
    </row>
    <row r="35" spans="10:10">
      <c r="J35" s="204"/>
    </row>
    <row r="36" spans="10:10">
      <c r="J36" s="204"/>
    </row>
    <row r="37" spans="10:10">
      <c r="J37" s="204"/>
    </row>
    <row r="38" spans="10:10">
      <c r="J38" s="204"/>
    </row>
    <row r="39" spans="10:10">
      <c r="J39" s="204"/>
    </row>
    <row r="40" spans="10:10">
      <c r="J40" s="204"/>
    </row>
    <row r="41" spans="10:10">
      <c r="J41" s="204"/>
    </row>
    <row r="42" spans="10:10">
      <c r="J42" s="204"/>
    </row>
    <row r="43" spans="10:10">
      <c r="J43" s="204"/>
    </row>
    <row r="44" spans="10:10">
      <c r="J44" s="204"/>
    </row>
    <row r="45" spans="10:10">
      <c r="J45" s="204"/>
    </row>
  </sheetData>
  <mergeCells count="8">
    <mergeCell ref="A2:G2"/>
    <mergeCell ref="A1:G1"/>
    <mergeCell ref="Y3:AA3"/>
    <mergeCell ref="A4:B5"/>
    <mergeCell ref="C4:X4"/>
    <mergeCell ref="Y4:Y5"/>
    <mergeCell ref="Z4:Z5"/>
    <mergeCell ref="AA4:AA5"/>
  </mergeCells>
  <pageMargins left="0.25" right="0.25" top="0.75" bottom="0.75" header="0.3" footer="0.3"/>
  <pageSetup paperSize="9" scale="26" orientation="landscape" horizontalDpi="200" verticalDpi="2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N43"/>
  <sheetViews>
    <sheetView workbookViewId="0">
      <selection sqref="A1:XFD1048576"/>
    </sheetView>
  </sheetViews>
  <sheetFormatPr defaultColWidth="9" defaultRowHeight="15"/>
  <cols>
    <col min="1" max="2" width="9.5703125" style="96" customWidth="1"/>
    <col min="3" max="3" width="12.5703125" style="96" customWidth="1"/>
    <col min="4" max="4" width="12.140625" style="96" customWidth="1"/>
    <col min="5" max="5" width="11.28515625" style="96" customWidth="1"/>
    <col min="6" max="6" width="11.42578125" style="96" customWidth="1"/>
    <col min="7" max="7" width="15.5703125" style="96" customWidth="1"/>
    <col min="8" max="9" width="18.85546875" style="96" customWidth="1"/>
    <col min="10" max="12" width="11.28515625" style="96" customWidth="1"/>
    <col min="13" max="13" width="14.42578125" style="96" customWidth="1"/>
    <col min="14" max="14" width="9.5703125" style="96" bestFit="1" customWidth="1"/>
    <col min="15" max="16384" width="9" style="96"/>
  </cols>
  <sheetData>
    <row r="1" spans="1:14" ht="28.5">
      <c r="A1" s="1590" t="s">
        <v>852</v>
      </c>
      <c r="B1" s="1590"/>
      <c r="C1" s="1590"/>
      <c r="D1" s="1590"/>
      <c r="E1" s="1590"/>
      <c r="F1" s="1590"/>
      <c r="G1" s="1590"/>
      <c r="H1" s="1590"/>
      <c r="I1" s="1590"/>
      <c r="J1" s="1590"/>
      <c r="K1" s="1590"/>
      <c r="L1" s="1590"/>
      <c r="M1" s="1590"/>
      <c r="N1" s="40"/>
    </row>
    <row r="2" spans="1:14" ht="28.5">
      <c r="A2" s="1590" t="s">
        <v>920</v>
      </c>
      <c r="B2" s="1590"/>
      <c r="C2" s="1590"/>
      <c r="D2" s="1590"/>
      <c r="E2" s="1590"/>
      <c r="F2" s="1590"/>
      <c r="G2" s="1590"/>
      <c r="H2" s="1590"/>
      <c r="I2" s="1590"/>
      <c r="J2" s="1590"/>
      <c r="K2" s="1590"/>
      <c r="L2" s="1590"/>
      <c r="M2" s="1590"/>
      <c r="N2" s="40"/>
    </row>
    <row r="3" spans="1:14" ht="23.25">
      <c r="A3" s="80"/>
      <c r="B3" s="81"/>
      <c r="C3" s="238">
        <v>1000</v>
      </c>
      <c r="D3" s="81"/>
      <c r="E3" s="81"/>
      <c r="F3" s="81"/>
      <c r="G3" s="81"/>
      <c r="H3" s="81"/>
      <c r="I3" s="81"/>
      <c r="J3" s="1591" t="s">
        <v>269</v>
      </c>
      <c r="K3" s="1591"/>
      <c r="L3" s="1591"/>
      <c r="M3" s="1591"/>
      <c r="N3" s="1591"/>
    </row>
    <row r="4" spans="1:14" ht="48" customHeight="1">
      <c r="A4" s="1598" t="s">
        <v>413</v>
      </c>
      <c r="B4" s="1599"/>
      <c r="C4" s="1592" t="s">
        <v>557</v>
      </c>
      <c r="D4" s="1593"/>
      <c r="E4" s="1593"/>
      <c r="F4" s="1593"/>
      <c r="G4" s="1593"/>
      <c r="H4" s="1593"/>
      <c r="I4" s="1593"/>
      <c r="J4" s="1593"/>
      <c r="K4" s="1593"/>
      <c r="L4" s="1594"/>
      <c r="M4" s="1595" t="s">
        <v>270</v>
      </c>
      <c r="N4" s="1607" t="s">
        <v>408</v>
      </c>
    </row>
    <row r="5" spans="1:14" ht="48" customHeight="1">
      <c r="A5" s="1600"/>
      <c r="B5" s="1601"/>
      <c r="C5" s="1592" t="s">
        <v>547</v>
      </c>
      <c r="D5" s="1593"/>
      <c r="E5" s="1593"/>
      <c r="F5" s="1593"/>
      <c r="G5" s="1593"/>
      <c r="H5" s="1593"/>
      <c r="I5" s="1594"/>
      <c r="J5" s="1604" t="s">
        <v>548</v>
      </c>
      <c r="K5" s="1605"/>
      <c r="L5" s="1606"/>
      <c r="M5" s="1596"/>
      <c r="N5" s="1608"/>
    </row>
    <row r="6" spans="1:14" ht="42">
      <c r="A6" s="1602"/>
      <c r="B6" s="1603"/>
      <c r="C6" s="225" t="s">
        <v>409</v>
      </c>
      <c r="D6" s="217" t="s">
        <v>410</v>
      </c>
      <c r="E6" s="217" t="s">
        <v>411</v>
      </c>
      <c r="F6" s="217" t="s">
        <v>414</v>
      </c>
      <c r="G6" s="217" t="s">
        <v>415</v>
      </c>
      <c r="H6" s="217" t="s">
        <v>416</v>
      </c>
      <c r="I6" s="217" t="s">
        <v>412</v>
      </c>
      <c r="J6" s="227" t="s">
        <v>551</v>
      </c>
      <c r="K6" s="227" t="s">
        <v>552</v>
      </c>
      <c r="L6" s="227" t="s">
        <v>553</v>
      </c>
      <c r="M6" s="1597"/>
      <c r="N6" s="1609"/>
    </row>
    <row r="7" spans="1:14" ht="21" hidden="1">
      <c r="A7" s="44">
        <v>2527</v>
      </c>
      <c r="B7" s="45" t="s">
        <v>302</v>
      </c>
      <c r="C7" s="82">
        <v>3415.2249999999999</v>
      </c>
      <c r="D7" s="82">
        <v>2028.0729999999999</v>
      </c>
      <c r="E7" s="82">
        <v>72.992999999999995</v>
      </c>
      <c r="F7" s="97">
        <v>0</v>
      </c>
      <c r="G7" s="97">
        <v>0</v>
      </c>
      <c r="H7" s="97">
        <v>0</v>
      </c>
      <c r="I7" s="97">
        <v>0</v>
      </c>
      <c r="J7" s="97">
        <v>0</v>
      </c>
      <c r="K7" s="97">
        <v>0</v>
      </c>
      <c r="L7" s="97">
        <v>0</v>
      </c>
      <c r="M7" s="240">
        <v>1563.481</v>
      </c>
      <c r="N7" s="48"/>
    </row>
    <row r="8" spans="1:14" ht="21" hidden="1">
      <c r="A8" s="44">
        <v>2528</v>
      </c>
      <c r="B8" s="45" t="s">
        <v>303</v>
      </c>
      <c r="C8" s="82">
        <v>4096.7939999999999</v>
      </c>
      <c r="D8" s="82">
        <v>2045.0240000000001</v>
      </c>
      <c r="E8" s="82">
        <v>91.143000000000001</v>
      </c>
      <c r="F8" s="97">
        <v>0</v>
      </c>
      <c r="G8" s="97">
        <v>0</v>
      </c>
      <c r="H8" s="97">
        <v>0</v>
      </c>
      <c r="I8" s="97">
        <v>0</v>
      </c>
      <c r="J8" s="97">
        <v>0</v>
      </c>
      <c r="K8" s="97">
        <v>0</v>
      </c>
      <c r="L8" s="97">
        <v>0</v>
      </c>
      <c r="M8" s="241">
        <v>1561.04</v>
      </c>
      <c r="N8" s="48">
        <v>12.991881682819125</v>
      </c>
    </row>
    <row r="9" spans="1:14" ht="21" hidden="1">
      <c r="A9" s="44">
        <v>2529</v>
      </c>
      <c r="B9" s="45" t="s">
        <v>304</v>
      </c>
      <c r="C9" s="82">
        <v>4697.5289999999995</v>
      </c>
      <c r="D9" s="82">
        <v>2190.4499999999998</v>
      </c>
      <c r="E9" s="82">
        <v>101.904</v>
      </c>
      <c r="F9" s="97">
        <v>0</v>
      </c>
      <c r="G9" s="97">
        <v>0</v>
      </c>
      <c r="H9" s="97">
        <v>0</v>
      </c>
      <c r="I9" s="97">
        <v>0</v>
      </c>
      <c r="J9" s="97">
        <v>0</v>
      </c>
      <c r="K9" s="97">
        <v>0</v>
      </c>
      <c r="L9" s="97">
        <v>0</v>
      </c>
      <c r="M9" s="242">
        <v>1828.915</v>
      </c>
      <c r="N9" s="83">
        <v>12.143859074362883</v>
      </c>
    </row>
    <row r="10" spans="1:14" ht="21" hidden="1">
      <c r="A10" s="44">
        <v>2530</v>
      </c>
      <c r="B10" s="45" t="s">
        <v>305</v>
      </c>
      <c r="C10" s="82">
        <v>5979.6920000000009</v>
      </c>
      <c r="D10" s="82">
        <v>2541.8309999999997</v>
      </c>
      <c r="E10" s="82">
        <v>132.80000000000001</v>
      </c>
      <c r="F10" s="97">
        <v>0</v>
      </c>
      <c r="G10" s="97">
        <v>0</v>
      </c>
      <c r="H10" s="97">
        <v>0</v>
      </c>
      <c r="I10" s="97">
        <v>0</v>
      </c>
      <c r="J10" s="97">
        <v>0</v>
      </c>
      <c r="K10" s="97">
        <v>0</v>
      </c>
      <c r="L10" s="97">
        <v>0</v>
      </c>
      <c r="M10" s="226">
        <v>2614.567</v>
      </c>
      <c r="N10" s="83">
        <v>23.812129616475708</v>
      </c>
    </row>
    <row r="11" spans="1:14" ht="21" hidden="1">
      <c r="A11" s="44">
        <v>2531</v>
      </c>
      <c r="B11" s="45" t="s">
        <v>306</v>
      </c>
      <c r="C11" s="82">
        <v>7917.1239999999998</v>
      </c>
      <c r="D11" s="82">
        <v>2921.1410000000001</v>
      </c>
      <c r="E11" s="82">
        <v>172.47</v>
      </c>
      <c r="F11" s="97">
        <v>0</v>
      </c>
      <c r="G11" s="97">
        <v>0</v>
      </c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226">
        <v>3523.902</v>
      </c>
      <c r="N11" s="83">
        <v>27.228149446236273</v>
      </c>
    </row>
    <row r="12" spans="1:14" ht="21" hidden="1">
      <c r="A12" s="44">
        <v>2532</v>
      </c>
      <c r="B12" s="45" t="s">
        <v>307</v>
      </c>
      <c r="C12" s="82">
        <v>10867.098</v>
      </c>
      <c r="D12" s="82">
        <v>3337.2470000000003</v>
      </c>
      <c r="E12" s="82">
        <v>217.78800000000001</v>
      </c>
      <c r="F12" s="97">
        <v>0</v>
      </c>
      <c r="G12" s="97">
        <v>0</v>
      </c>
      <c r="H12" s="97">
        <v>0</v>
      </c>
      <c r="I12" s="97">
        <v>0</v>
      </c>
      <c r="J12" s="97">
        <v>0</v>
      </c>
      <c r="K12" s="97">
        <v>0</v>
      </c>
      <c r="L12" s="97">
        <v>0</v>
      </c>
      <c r="M12" s="226">
        <v>4852.8450000000003</v>
      </c>
      <c r="N12" s="83">
        <v>30.982473013836071</v>
      </c>
    </row>
    <row r="13" spans="1:14" ht="21" hidden="1">
      <c r="A13" s="44">
        <v>2533</v>
      </c>
      <c r="B13" s="45" t="s">
        <v>308</v>
      </c>
      <c r="C13" s="82">
        <v>14957.272000000001</v>
      </c>
      <c r="D13" s="82">
        <v>4132.482</v>
      </c>
      <c r="E13" s="82">
        <v>325.64100000000002</v>
      </c>
      <c r="F13" s="97">
        <v>0</v>
      </c>
      <c r="G13" s="97">
        <v>0</v>
      </c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226">
        <v>6642.2820000000002</v>
      </c>
      <c r="N13" s="83">
        <v>34.622215729115787</v>
      </c>
    </row>
    <row r="14" spans="1:14" ht="21" hidden="1">
      <c r="A14" s="44">
        <v>2534</v>
      </c>
      <c r="B14" s="45" t="s">
        <v>309</v>
      </c>
      <c r="C14" s="82">
        <v>19271.543000000001</v>
      </c>
      <c r="D14" s="82">
        <v>3700.06</v>
      </c>
      <c r="E14" s="82">
        <v>409.77199999999999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226">
        <v>7305.4740000000002</v>
      </c>
      <c r="N14" s="83">
        <v>20.426985904742104</v>
      </c>
    </row>
    <row r="15" spans="1:14" ht="21" hidden="1">
      <c r="A15" s="44">
        <v>2535</v>
      </c>
      <c r="B15" s="45" t="s">
        <v>310</v>
      </c>
      <c r="C15" s="82">
        <v>23762.649000000001</v>
      </c>
      <c r="D15" s="82">
        <v>4174.6040000000003</v>
      </c>
      <c r="E15" s="82">
        <v>578.33300000000008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226">
        <v>8198.2160000000003</v>
      </c>
      <c r="N15" s="83">
        <v>21.958550341885346</v>
      </c>
    </row>
    <row r="16" spans="1:14" ht="21" hidden="1">
      <c r="A16" s="44">
        <v>2536</v>
      </c>
      <c r="B16" s="45" t="s">
        <v>311</v>
      </c>
      <c r="C16" s="82">
        <v>28195.282999999999</v>
      </c>
      <c r="D16" s="82">
        <v>4665.5789999999997</v>
      </c>
      <c r="E16" s="82">
        <v>842.1389999999999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226">
        <v>9110.4589999999989</v>
      </c>
      <c r="N16" s="83">
        <v>18.191507619727698</v>
      </c>
    </row>
    <row r="17" spans="1:14" ht="21" hidden="1">
      <c r="A17" s="44">
        <v>2537</v>
      </c>
      <c r="B17" s="45" t="s">
        <v>312</v>
      </c>
      <c r="C17" s="82">
        <v>33526.078000000001</v>
      </c>
      <c r="D17" s="82">
        <v>5247.7880000000005</v>
      </c>
      <c r="E17" s="82">
        <v>1109.17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226">
        <v>10543.962</v>
      </c>
      <c r="N17" s="83">
        <v>18.336749893577714</v>
      </c>
    </row>
    <row r="18" spans="1:14" ht="21" hidden="1">
      <c r="A18" s="44">
        <v>2538</v>
      </c>
      <c r="B18" s="45" t="s">
        <v>313</v>
      </c>
      <c r="C18" s="82">
        <v>39516.552000000003</v>
      </c>
      <c r="D18" s="82">
        <v>6007.6679999999997</v>
      </c>
      <c r="E18" s="82">
        <v>1466.9480000000001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226">
        <v>12543.849</v>
      </c>
      <c r="N18" s="83">
        <v>17.822444610284926</v>
      </c>
    </row>
    <row r="19" spans="1:14" ht="21" hidden="1">
      <c r="A19" s="44">
        <v>2539</v>
      </c>
      <c r="B19" s="45" t="s">
        <v>314</v>
      </c>
      <c r="C19" s="82">
        <v>46077.278999999995</v>
      </c>
      <c r="D19" s="82">
        <v>6737.3269999999993</v>
      </c>
      <c r="E19" s="82">
        <v>1756.383</v>
      </c>
      <c r="F19" s="97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226">
        <v>14616.698999999999</v>
      </c>
      <c r="N19" s="83">
        <v>16.130309848863508</v>
      </c>
    </row>
    <row r="20" spans="1:14" ht="21" hidden="1">
      <c r="A20" s="44">
        <v>2540</v>
      </c>
      <c r="B20" s="45" t="s">
        <v>315</v>
      </c>
      <c r="C20" s="82">
        <v>47973.647000000004</v>
      </c>
      <c r="D20" s="82">
        <v>7120.4839999999995</v>
      </c>
      <c r="E20" s="82">
        <v>2118.808</v>
      </c>
      <c r="F20" s="97">
        <v>0</v>
      </c>
      <c r="G20" s="97">
        <v>0</v>
      </c>
      <c r="H20" s="97">
        <v>0</v>
      </c>
      <c r="I20" s="97">
        <v>0</v>
      </c>
      <c r="J20" s="97">
        <v>0</v>
      </c>
      <c r="K20" s="97">
        <v>0</v>
      </c>
      <c r="L20" s="97">
        <v>0</v>
      </c>
      <c r="M20" s="226">
        <v>12671.138999999999</v>
      </c>
      <c r="N20" s="83">
        <v>4.8413086301221426</v>
      </c>
    </row>
    <row r="21" spans="1:14" ht="21" hidden="1">
      <c r="A21" s="44">
        <v>2541</v>
      </c>
      <c r="B21" s="45" t="s">
        <v>316</v>
      </c>
      <c r="C21" s="82">
        <v>45983.281999999999</v>
      </c>
      <c r="D21" s="82">
        <v>6910.5469999999996</v>
      </c>
      <c r="E21" s="82">
        <v>1918.6280000000002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97">
        <v>0</v>
      </c>
      <c r="L21" s="97">
        <v>0</v>
      </c>
      <c r="M21" s="226">
        <v>9771.4149999999991</v>
      </c>
      <c r="N21" s="83">
        <v>-4.1956977599070795</v>
      </c>
    </row>
    <row r="22" spans="1:14" ht="21" hidden="1">
      <c r="A22" s="44">
        <v>2542</v>
      </c>
      <c r="B22" s="45" t="s">
        <v>317</v>
      </c>
      <c r="C22" s="82">
        <v>51513.724000000002</v>
      </c>
      <c r="D22" s="82">
        <v>6919.8780000000006</v>
      </c>
      <c r="E22" s="82">
        <v>2317.6959999999999</v>
      </c>
      <c r="F22" s="97">
        <v>0</v>
      </c>
      <c r="G22" s="97">
        <v>0</v>
      </c>
      <c r="H22" s="97">
        <v>0</v>
      </c>
      <c r="I22" s="97">
        <v>0</v>
      </c>
      <c r="J22" s="97">
        <v>0</v>
      </c>
      <c r="K22" s="97">
        <v>0</v>
      </c>
      <c r="L22" s="97">
        <v>0</v>
      </c>
      <c r="M22" s="226">
        <v>13525.031999999999</v>
      </c>
      <c r="N22" s="84">
        <v>10.83483814637246</v>
      </c>
    </row>
    <row r="23" spans="1:14" ht="21" hidden="1">
      <c r="A23" s="44">
        <v>2543</v>
      </c>
      <c r="B23" s="45" t="s">
        <v>318</v>
      </c>
      <c r="C23" s="82">
        <v>63531</v>
      </c>
      <c r="D23" s="82">
        <v>7163</v>
      </c>
      <c r="E23" s="82">
        <v>2657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  <c r="L23" s="97">
        <v>0</v>
      </c>
      <c r="M23" s="226">
        <v>17202</v>
      </c>
      <c r="N23" s="84">
        <v>20.739807073751749</v>
      </c>
    </row>
    <row r="24" spans="1:14" ht="21" hidden="1">
      <c r="A24" s="44">
        <v>2544</v>
      </c>
      <c r="B24" s="45" t="s">
        <v>319</v>
      </c>
      <c r="C24" s="46">
        <v>80474</v>
      </c>
      <c r="D24" s="46">
        <v>7452</v>
      </c>
      <c r="E24" s="46">
        <v>3699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226">
        <v>20929</v>
      </c>
      <c r="N24" s="84">
        <v>24.913089119439409</v>
      </c>
    </row>
    <row r="25" spans="1:14" ht="21" hidden="1">
      <c r="A25" s="44">
        <v>2546</v>
      </c>
      <c r="B25" s="45" t="s">
        <v>320</v>
      </c>
      <c r="C25" s="46">
        <v>115670.48497147999</v>
      </c>
      <c r="D25" s="46">
        <v>8016.4504412599999</v>
      </c>
      <c r="E25" s="46">
        <v>6289.9226221599993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0</v>
      </c>
      <c r="M25" s="226">
        <v>29524.979268050003</v>
      </c>
      <c r="N25" s="84">
        <v>41.857416682019078</v>
      </c>
    </row>
    <row r="26" spans="1:14" ht="21" hidden="1">
      <c r="A26" s="44">
        <v>2547</v>
      </c>
      <c r="B26" s="45" t="s">
        <v>321</v>
      </c>
      <c r="C26" s="46">
        <v>127828.65482430131</v>
      </c>
      <c r="D26" s="46">
        <v>8317.2142904700013</v>
      </c>
      <c r="E26" s="46">
        <v>8720.5965694099996</v>
      </c>
      <c r="F26" s="97">
        <v>0</v>
      </c>
      <c r="G26" s="97">
        <v>0</v>
      </c>
      <c r="H26" s="97">
        <v>0</v>
      </c>
      <c r="I26" s="97">
        <v>2332.388891188672</v>
      </c>
      <c r="J26" s="97">
        <v>0</v>
      </c>
      <c r="K26" s="97">
        <v>0</v>
      </c>
      <c r="L26" s="97">
        <v>0</v>
      </c>
      <c r="M26" s="233">
        <v>147198.85457536997</v>
      </c>
      <c r="N26" s="234">
        <v>13.2500483554124</v>
      </c>
    </row>
    <row r="27" spans="1:14" ht="21" hidden="1">
      <c r="A27" s="44">
        <v>2548</v>
      </c>
      <c r="B27" s="45" t="s">
        <v>322</v>
      </c>
      <c r="C27" s="46">
        <v>139997.36696425002</v>
      </c>
      <c r="D27" s="46">
        <v>8459.3903138700007</v>
      </c>
      <c r="E27" s="46">
        <v>11952.546410134521</v>
      </c>
      <c r="F27" s="97">
        <v>0</v>
      </c>
      <c r="G27" s="97">
        <v>0</v>
      </c>
      <c r="H27" s="97">
        <v>0</v>
      </c>
      <c r="I27" s="97">
        <v>2691.2367023500001</v>
      </c>
      <c r="J27" s="97">
        <v>0</v>
      </c>
      <c r="K27" s="97">
        <v>0</v>
      </c>
      <c r="L27" s="97">
        <v>0</v>
      </c>
      <c r="M27" s="233">
        <v>163100.54039060455</v>
      </c>
      <c r="N27" s="234">
        <v>10.802859751257417</v>
      </c>
    </row>
    <row r="28" spans="1:14" ht="21" hidden="1">
      <c r="A28" s="44">
        <v>2549</v>
      </c>
      <c r="B28" s="45" t="s">
        <v>323</v>
      </c>
      <c r="C28" s="46">
        <v>143555.82325538094</v>
      </c>
      <c r="D28" s="46">
        <v>8581.18161865</v>
      </c>
      <c r="E28" s="46">
        <v>14002.501191442585</v>
      </c>
      <c r="F28" s="97">
        <v>0</v>
      </c>
      <c r="G28" s="97">
        <v>0</v>
      </c>
      <c r="H28" s="97">
        <v>0</v>
      </c>
      <c r="I28" s="97">
        <v>3220.6795610600002</v>
      </c>
      <c r="J28" s="97">
        <v>0</v>
      </c>
      <c r="K28" s="97">
        <v>0</v>
      </c>
      <c r="L28" s="97">
        <v>0</v>
      </c>
      <c r="M28" s="233">
        <v>169360.18562653355</v>
      </c>
      <c r="N28" s="234">
        <v>3.8379058836579958</v>
      </c>
    </row>
    <row r="29" spans="1:14" ht="21" hidden="1">
      <c r="A29" s="44">
        <v>2550</v>
      </c>
      <c r="B29" s="45" t="s">
        <v>324</v>
      </c>
      <c r="C29" s="46">
        <v>167579.93521230991</v>
      </c>
      <c r="D29" s="46">
        <v>8711.4234975200015</v>
      </c>
      <c r="E29" s="46">
        <v>17708.271397290002</v>
      </c>
      <c r="F29" s="97">
        <v>0</v>
      </c>
      <c r="G29" s="97">
        <v>0</v>
      </c>
      <c r="H29" s="97">
        <v>0</v>
      </c>
      <c r="I29" s="97">
        <v>3623.85449092</v>
      </c>
      <c r="J29" s="97">
        <v>0</v>
      </c>
      <c r="K29" s="97">
        <v>0</v>
      </c>
      <c r="L29" s="97">
        <v>0</v>
      </c>
      <c r="M29" s="233">
        <v>197623.48459803991</v>
      </c>
      <c r="N29" s="234">
        <v>16.688278220142884</v>
      </c>
    </row>
    <row r="30" spans="1:14" ht="21" hidden="1">
      <c r="A30" s="44">
        <v>2551</v>
      </c>
      <c r="B30" s="45" t="s">
        <v>325</v>
      </c>
      <c r="C30" s="46">
        <v>182011.08103289257</v>
      </c>
      <c r="D30" s="46">
        <v>9104.1402978000006</v>
      </c>
      <c r="E30" s="46">
        <v>22159.808586320003</v>
      </c>
      <c r="F30" s="97">
        <v>0</v>
      </c>
      <c r="G30" s="97">
        <v>0</v>
      </c>
      <c r="H30" s="97">
        <v>0</v>
      </c>
      <c r="I30" s="97">
        <v>3946.3161061199994</v>
      </c>
      <c r="J30" s="97">
        <v>0</v>
      </c>
      <c r="K30" s="97">
        <v>0</v>
      </c>
      <c r="L30" s="97">
        <v>0</v>
      </c>
      <c r="M30" s="233">
        <v>217221.34602313259</v>
      </c>
      <c r="N30" s="234">
        <v>9.916767465645151</v>
      </c>
    </row>
    <row r="31" spans="1:14" ht="21" hidden="1">
      <c r="A31" s="230">
        <v>2552</v>
      </c>
      <c r="B31" s="231" t="s">
        <v>326</v>
      </c>
      <c r="C31" s="232">
        <v>212010.17726581235</v>
      </c>
      <c r="D31" s="232">
        <v>9067.0721020599995</v>
      </c>
      <c r="E31" s="232">
        <v>28997.273578059965</v>
      </c>
      <c r="F31" s="840">
        <v>0</v>
      </c>
      <c r="G31" s="840">
        <v>0</v>
      </c>
      <c r="H31" s="840">
        <v>0</v>
      </c>
      <c r="I31" s="244">
        <v>4055.8101102799992</v>
      </c>
      <c r="J31" s="840">
        <v>0</v>
      </c>
      <c r="K31" s="840">
        <v>0</v>
      </c>
      <c r="L31" s="840">
        <v>0</v>
      </c>
      <c r="M31" s="843">
        <v>254130.33305621232</v>
      </c>
      <c r="N31" s="941">
        <v>28.593184951224593</v>
      </c>
    </row>
    <row r="32" spans="1:14" ht="21" hidden="1">
      <c r="A32" s="85">
        <v>2553</v>
      </c>
      <c r="B32" s="86" t="s">
        <v>327</v>
      </c>
      <c r="C32" s="87">
        <v>244576.10913903758</v>
      </c>
      <c r="D32" s="87">
        <v>9001.1913244999996</v>
      </c>
      <c r="E32" s="87">
        <v>33651.942234844224</v>
      </c>
      <c r="F32" s="840">
        <v>0</v>
      </c>
      <c r="G32" s="840">
        <v>0</v>
      </c>
      <c r="H32" s="840">
        <v>0</v>
      </c>
      <c r="I32" s="243">
        <v>4149.445802227694</v>
      </c>
      <c r="J32" s="840">
        <v>0</v>
      </c>
      <c r="K32" s="840">
        <v>0</v>
      </c>
      <c r="L32" s="840">
        <v>0</v>
      </c>
      <c r="M32" s="844">
        <v>291378.68850060948</v>
      </c>
      <c r="N32" s="942">
        <v>14.657185939373093</v>
      </c>
    </row>
    <row r="33" spans="1:14" ht="36" hidden="1" customHeight="1">
      <c r="A33" s="85">
        <v>2554</v>
      </c>
      <c r="B33" s="88" t="s">
        <v>328</v>
      </c>
      <c r="C33" s="87">
        <v>277313</v>
      </c>
      <c r="D33" s="87">
        <v>8535</v>
      </c>
      <c r="E33" s="87">
        <v>33331</v>
      </c>
      <c r="F33" s="840">
        <v>0</v>
      </c>
      <c r="G33" s="840">
        <v>0</v>
      </c>
      <c r="H33" s="840">
        <v>0</v>
      </c>
      <c r="I33" s="243">
        <v>4576</v>
      </c>
      <c r="J33" s="840">
        <v>0</v>
      </c>
      <c r="K33" s="840">
        <v>0</v>
      </c>
      <c r="L33" s="840">
        <v>0</v>
      </c>
      <c r="M33" s="212">
        <v>323755</v>
      </c>
      <c r="N33" s="942">
        <v>11.11142055927086</v>
      </c>
    </row>
    <row r="34" spans="1:14" ht="36" customHeight="1">
      <c r="A34" s="85">
        <v>2555</v>
      </c>
      <c r="B34" s="88" t="s">
        <v>329</v>
      </c>
      <c r="C34" s="87">
        <v>326866</v>
      </c>
      <c r="D34" s="87">
        <v>8292</v>
      </c>
      <c r="E34" s="87">
        <v>43993</v>
      </c>
      <c r="F34" s="840">
        <v>0</v>
      </c>
      <c r="G34" s="840">
        <v>0</v>
      </c>
      <c r="H34" s="840">
        <v>0</v>
      </c>
      <c r="I34" s="243">
        <v>5063</v>
      </c>
      <c r="J34" s="840">
        <v>0</v>
      </c>
      <c r="K34" s="840">
        <v>0</v>
      </c>
      <c r="L34" s="840">
        <v>0</v>
      </c>
      <c r="M34" s="212">
        <v>384214</v>
      </c>
      <c r="N34" s="942">
        <v>18.674306188321417</v>
      </c>
    </row>
    <row r="35" spans="1:14" ht="36" customHeight="1">
      <c r="A35" s="85">
        <v>2556</v>
      </c>
      <c r="B35" s="88" t="s">
        <v>330</v>
      </c>
      <c r="C35" s="87">
        <v>368610.85533726687</v>
      </c>
      <c r="D35" s="87">
        <v>7912.9066101400003</v>
      </c>
      <c r="E35" s="87">
        <v>52662.704677927992</v>
      </c>
      <c r="F35" s="840">
        <v>0</v>
      </c>
      <c r="G35" s="840">
        <v>0</v>
      </c>
      <c r="H35" s="840">
        <v>0</v>
      </c>
      <c r="I35" s="243">
        <v>5299.973672760003</v>
      </c>
      <c r="J35" s="840">
        <v>0</v>
      </c>
      <c r="K35" s="840">
        <v>0</v>
      </c>
      <c r="L35" s="840">
        <v>0</v>
      </c>
      <c r="M35" s="212">
        <v>434486.44029809488</v>
      </c>
      <c r="N35" s="942">
        <v>13.084489450695413</v>
      </c>
    </row>
    <row r="36" spans="1:14" ht="36" customHeight="1">
      <c r="A36" s="85">
        <v>2557</v>
      </c>
      <c r="B36" s="88" t="s">
        <v>331</v>
      </c>
      <c r="C36" s="87">
        <v>425982.28967813594</v>
      </c>
      <c r="D36" s="87">
        <v>7727.0309603000014</v>
      </c>
      <c r="E36" s="87">
        <v>52510.330300413654</v>
      </c>
      <c r="F36" s="840">
        <v>0</v>
      </c>
      <c r="G36" s="840">
        <v>0</v>
      </c>
      <c r="H36" s="840">
        <v>0</v>
      </c>
      <c r="I36" s="243">
        <v>5490.2019873623003</v>
      </c>
      <c r="J36" s="840">
        <v>0</v>
      </c>
      <c r="K36" s="840">
        <v>0</v>
      </c>
      <c r="L36" s="840">
        <v>0</v>
      </c>
      <c r="M36" s="212">
        <v>491709.8529262119</v>
      </c>
      <c r="N36" s="942">
        <v>13.170356384161691</v>
      </c>
    </row>
    <row r="37" spans="1:14" ht="36" customHeight="1">
      <c r="A37" s="85">
        <v>2558</v>
      </c>
      <c r="B37" s="88" t="s">
        <v>334</v>
      </c>
      <c r="C37" s="211">
        <v>389794.12204576773</v>
      </c>
      <c r="D37" s="211">
        <v>7118.2080459620001</v>
      </c>
      <c r="E37" s="211">
        <v>37881.021959637299</v>
      </c>
      <c r="F37" s="243">
        <v>6572.6641463300002</v>
      </c>
      <c r="G37" s="243">
        <v>6239.6725582428389</v>
      </c>
      <c r="H37" s="243">
        <v>2081.2191921499998</v>
      </c>
      <c r="I37" s="243">
        <v>5440.5496625192727</v>
      </c>
      <c r="J37" s="243">
        <v>13757.351590671693</v>
      </c>
      <c r="K37" s="243">
        <v>55004.196246593943</v>
      </c>
      <c r="L37" s="243">
        <v>5902.5714893365111</v>
      </c>
      <c r="M37" s="212">
        <v>529791.57693721121</v>
      </c>
      <c r="N37" s="942">
        <v>7.7447551201936191</v>
      </c>
    </row>
    <row r="38" spans="1:14" ht="36" customHeight="1">
      <c r="A38" s="85">
        <v>2559</v>
      </c>
      <c r="B38" s="88" t="s">
        <v>793</v>
      </c>
      <c r="C38" s="211">
        <v>412679.54210877174</v>
      </c>
      <c r="D38" s="211">
        <v>6715.2822578780006</v>
      </c>
      <c r="E38" s="211">
        <v>39039.819823977203</v>
      </c>
      <c r="F38" s="211">
        <v>8667.7911008400006</v>
      </c>
      <c r="G38" s="211">
        <v>7034.9536277758889</v>
      </c>
      <c r="H38" s="211">
        <v>2114.5778331199999</v>
      </c>
      <c r="I38" s="211">
        <v>5059.1713699579786</v>
      </c>
      <c r="J38" s="211">
        <v>14234.723769127006</v>
      </c>
      <c r="K38" s="211">
        <v>59191.955726590502</v>
      </c>
      <c r="L38" s="211">
        <v>5771.1234248241281</v>
      </c>
      <c r="M38" s="212">
        <v>560508.94104286237</v>
      </c>
      <c r="N38" s="942">
        <v>5.7980091497928168</v>
      </c>
    </row>
    <row r="39" spans="1:14" ht="36" customHeight="1">
      <c r="A39" s="85">
        <v>2560</v>
      </c>
      <c r="B39" s="88" t="s">
        <v>801</v>
      </c>
      <c r="C39" s="211">
        <v>427747.81523459259</v>
      </c>
      <c r="D39" s="211">
        <v>6466.5031631640004</v>
      </c>
      <c r="E39" s="211">
        <v>42773.348404713674</v>
      </c>
      <c r="F39" s="211">
        <v>9927.0069718700015</v>
      </c>
      <c r="G39" s="211">
        <v>15315.549589362567</v>
      </c>
      <c r="H39" s="211">
        <v>1891.2216083599999</v>
      </c>
      <c r="I39" s="211">
        <v>4877.9839491126922</v>
      </c>
      <c r="J39" s="211">
        <v>12254.819041923567</v>
      </c>
      <c r="K39" s="211">
        <v>62654.790371551069</v>
      </c>
      <c r="L39" s="211">
        <v>7501.9870487965936</v>
      </c>
      <c r="M39" s="212">
        <v>591411.02538344683</v>
      </c>
      <c r="N39" s="942">
        <v>5.5132188048756507</v>
      </c>
    </row>
    <row r="40" spans="1:14" ht="36" customHeight="1">
      <c r="A40" s="90">
        <v>2561</v>
      </c>
      <c r="B40" s="938" t="s">
        <v>878</v>
      </c>
      <c r="C40" s="939">
        <v>423517.72274458152</v>
      </c>
      <c r="D40" s="939">
        <v>6121.503610121621</v>
      </c>
      <c r="E40" s="939">
        <v>44067.393973908096</v>
      </c>
      <c r="F40" s="939">
        <v>10604.079533299999</v>
      </c>
      <c r="G40" s="939">
        <v>35997.654864347525</v>
      </c>
      <c r="H40" s="939">
        <v>1695.1709701400002</v>
      </c>
      <c r="I40" s="939">
        <v>4731.4594313734324</v>
      </c>
      <c r="J40" s="939">
        <v>13246.773046148661</v>
      </c>
      <c r="K40" s="939">
        <v>69151.245307447418</v>
      </c>
      <c r="L40" s="939">
        <v>7947.842197037764</v>
      </c>
      <c r="M40" s="1023">
        <v>617080.84567840607</v>
      </c>
      <c r="N40" s="943">
        <v>4.3404365480531872</v>
      </c>
    </row>
    <row r="41" spans="1:14" ht="21">
      <c r="A41" s="51"/>
      <c r="B41" s="93"/>
      <c r="C41" s="47"/>
      <c r="D41" s="47"/>
      <c r="E41" s="47"/>
      <c r="F41" s="47"/>
      <c r="G41" s="47"/>
      <c r="H41" s="47"/>
      <c r="I41" s="47"/>
      <c r="J41" s="50"/>
      <c r="K41" s="50"/>
      <c r="L41" s="50"/>
      <c r="M41" s="50"/>
      <c r="N41" s="94"/>
    </row>
    <row r="42" spans="1:14" ht="21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54"/>
    </row>
    <row r="43" spans="1:14" ht="21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</row>
  </sheetData>
  <mergeCells count="9">
    <mergeCell ref="A2:M2"/>
    <mergeCell ref="A1:M1"/>
    <mergeCell ref="J3:N3"/>
    <mergeCell ref="C4:L4"/>
    <mergeCell ref="M4:M6"/>
    <mergeCell ref="A4:B6"/>
    <mergeCell ref="C5:I5"/>
    <mergeCell ref="J5:L5"/>
    <mergeCell ref="N4:N6"/>
  </mergeCells>
  <pageMargins left="0.25" right="0.25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0"/>
  <sheetViews>
    <sheetView view="pageBreakPreview" zoomScaleNormal="100" zoomScaleSheetLayoutView="100" workbookViewId="0">
      <selection sqref="A1:XFD1048576"/>
    </sheetView>
  </sheetViews>
  <sheetFormatPr defaultColWidth="9" defaultRowHeight="21"/>
  <cols>
    <col min="1" max="1" width="5.5703125" style="210" customWidth="1"/>
    <col min="2" max="2" width="76.7109375" style="436" customWidth="1"/>
    <col min="3" max="3" width="9.85546875" style="210" customWidth="1"/>
    <col min="4" max="16384" width="9" style="210"/>
  </cols>
  <sheetData>
    <row r="1" spans="1:3" s="871" customFormat="1" ht="36" customHeight="1">
      <c r="A1" s="1443" t="s">
        <v>820</v>
      </c>
      <c r="B1" s="1443"/>
      <c r="C1" s="808"/>
    </row>
    <row r="2" spans="1:3" s="871" customFormat="1" ht="36" customHeight="1">
      <c r="A2" s="1448" t="s">
        <v>821</v>
      </c>
      <c r="B2" s="1448"/>
      <c r="C2" s="872"/>
    </row>
    <row r="3" spans="1:3" ht="36" customHeight="1">
      <c r="A3" s="913" t="s">
        <v>758</v>
      </c>
      <c r="B3" s="919" t="s">
        <v>756</v>
      </c>
      <c r="C3" s="914" t="s">
        <v>754</v>
      </c>
    </row>
    <row r="4" spans="1:3" s="466" customFormat="1" ht="24" customHeight="1">
      <c r="A4" s="921">
        <v>1</v>
      </c>
      <c r="B4" s="922" t="s">
        <v>822</v>
      </c>
      <c r="C4" s="923">
        <v>7</v>
      </c>
    </row>
    <row r="5" spans="1:3" ht="24" customHeight="1">
      <c r="A5" s="471">
        <v>2</v>
      </c>
      <c r="B5" s="895" t="s">
        <v>823</v>
      </c>
      <c r="C5" s="883">
        <v>8</v>
      </c>
    </row>
    <row r="6" spans="1:3" ht="24" customHeight="1">
      <c r="A6" s="905">
        <v>3</v>
      </c>
      <c r="B6" s="906" t="s">
        <v>824</v>
      </c>
      <c r="C6" s="883">
        <v>9</v>
      </c>
    </row>
    <row r="7" spans="1:3" ht="24" customHeight="1">
      <c r="A7" s="471">
        <v>4</v>
      </c>
      <c r="B7" s="906" t="s">
        <v>825</v>
      </c>
      <c r="C7" s="883">
        <v>10</v>
      </c>
    </row>
    <row r="8" spans="1:3" s="466" customFormat="1" ht="24" customHeight="1">
      <c r="A8" s="905">
        <v>5</v>
      </c>
      <c r="B8" s="906" t="s">
        <v>826</v>
      </c>
      <c r="C8" s="920">
        <v>11</v>
      </c>
    </row>
    <row r="9" spans="1:3" s="466" customFormat="1" ht="24" customHeight="1">
      <c r="A9" s="471">
        <v>6</v>
      </c>
      <c r="B9" s="906" t="s">
        <v>827</v>
      </c>
      <c r="C9" s="909">
        <v>12</v>
      </c>
    </row>
    <row r="10" spans="1:3" ht="24" customHeight="1">
      <c r="A10" s="905">
        <v>7</v>
      </c>
      <c r="B10" s="906" t="s">
        <v>828</v>
      </c>
      <c r="C10" s="907">
        <v>13</v>
      </c>
    </row>
    <row r="11" spans="1:3" ht="24" customHeight="1">
      <c r="A11" s="471">
        <v>8</v>
      </c>
      <c r="B11" s="906" t="s">
        <v>829</v>
      </c>
      <c r="C11" s="907">
        <v>13</v>
      </c>
    </row>
    <row r="12" spans="1:3" ht="24" customHeight="1">
      <c r="A12" s="905">
        <v>9</v>
      </c>
      <c r="B12" s="906" t="s">
        <v>830</v>
      </c>
      <c r="C12" s="907">
        <v>14</v>
      </c>
    </row>
    <row r="13" spans="1:3" s="466" customFormat="1" ht="24" customHeight="1">
      <c r="A13" s="471">
        <v>10</v>
      </c>
      <c r="B13" s="906" t="s">
        <v>831</v>
      </c>
      <c r="C13" s="907">
        <v>15</v>
      </c>
    </row>
    <row r="14" spans="1:3" ht="24" customHeight="1">
      <c r="A14" s="905">
        <v>11</v>
      </c>
      <c r="B14" s="906" t="s">
        <v>832</v>
      </c>
      <c r="C14" s="907">
        <v>16</v>
      </c>
    </row>
    <row r="15" spans="1:3" ht="24" customHeight="1">
      <c r="A15" s="471">
        <v>12</v>
      </c>
      <c r="B15" s="895" t="s">
        <v>833</v>
      </c>
      <c r="C15" s="907">
        <v>17</v>
      </c>
    </row>
    <row r="16" spans="1:3" ht="24" customHeight="1">
      <c r="A16" s="905">
        <v>13</v>
      </c>
      <c r="B16" s="895" t="s">
        <v>834</v>
      </c>
      <c r="C16" s="907">
        <v>18</v>
      </c>
    </row>
    <row r="17" spans="1:3" s="466" customFormat="1" ht="24" customHeight="1">
      <c r="A17" s="471">
        <v>14</v>
      </c>
      <c r="B17" s="895" t="s">
        <v>835</v>
      </c>
      <c r="C17" s="907">
        <v>19</v>
      </c>
    </row>
    <row r="18" spans="1:3" ht="24" customHeight="1">
      <c r="A18" s="905">
        <v>15</v>
      </c>
      <c r="B18" s="906" t="s">
        <v>836</v>
      </c>
      <c r="C18" s="907">
        <v>20</v>
      </c>
    </row>
    <row r="19" spans="1:3" ht="24" customHeight="1">
      <c r="A19" s="471">
        <v>16</v>
      </c>
      <c r="B19" s="906" t="s">
        <v>853</v>
      </c>
      <c r="C19" s="907">
        <v>21</v>
      </c>
    </row>
    <row r="20" spans="1:3" ht="24" customHeight="1">
      <c r="A20" s="905">
        <v>17</v>
      </c>
      <c r="B20" s="906" t="s">
        <v>837</v>
      </c>
      <c r="C20" s="907">
        <v>22</v>
      </c>
    </row>
    <row r="21" spans="1:3" ht="24" customHeight="1">
      <c r="A21" s="471">
        <v>18</v>
      </c>
      <c r="B21" s="906" t="s">
        <v>838</v>
      </c>
      <c r="C21" s="907">
        <v>23</v>
      </c>
    </row>
    <row r="22" spans="1:3" ht="24" customHeight="1">
      <c r="A22" s="905">
        <v>19</v>
      </c>
      <c r="B22" s="906" t="s">
        <v>839</v>
      </c>
      <c r="C22" s="907">
        <v>24</v>
      </c>
    </row>
    <row r="23" spans="1:3" ht="24" customHeight="1">
      <c r="A23" s="471">
        <v>20</v>
      </c>
      <c r="B23" s="908" t="s">
        <v>840</v>
      </c>
      <c r="C23" s="907">
        <v>25</v>
      </c>
    </row>
    <row r="24" spans="1:3" ht="24" customHeight="1">
      <c r="A24" s="905">
        <v>21</v>
      </c>
      <c r="B24" s="908" t="s">
        <v>841</v>
      </c>
      <c r="C24" s="907">
        <v>26</v>
      </c>
    </row>
    <row r="25" spans="1:3" ht="24" customHeight="1">
      <c r="A25" s="471">
        <v>22</v>
      </c>
      <c r="B25" s="908" t="s">
        <v>842</v>
      </c>
      <c r="C25" s="907">
        <v>27</v>
      </c>
    </row>
    <row r="26" spans="1:3" ht="24" customHeight="1">
      <c r="A26" s="905">
        <v>23</v>
      </c>
      <c r="B26" s="908" t="s">
        <v>843</v>
      </c>
      <c r="C26" s="907">
        <v>28</v>
      </c>
    </row>
    <row r="27" spans="1:3" ht="24" customHeight="1">
      <c r="A27" s="905">
        <v>24</v>
      </c>
      <c r="B27" s="908" t="s">
        <v>844</v>
      </c>
      <c r="C27" s="907">
        <v>29</v>
      </c>
    </row>
    <row r="28" spans="1:3" ht="24" customHeight="1">
      <c r="A28" s="905">
        <v>25</v>
      </c>
      <c r="B28" s="908" t="s">
        <v>845</v>
      </c>
      <c r="C28" s="907">
        <v>30</v>
      </c>
    </row>
    <row r="29" spans="1:3" ht="24" customHeight="1">
      <c r="A29" s="918">
        <v>26</v>
      </c>
      <c r="B29" s="912" t="s">
        <v>846</v>
      </c>
      <c r="C29" s="916">
        <v>31</v>
      </c>
    </row>
    <row r="30" spans="1:3" ht="24" customHeight="1">
      <c r="A30" s="905">
        <v>27</v>
      </c>
      <c r="B30" s="908" t="s">
        <v>847</v>
      </c>
      <c r="C30" s="907">
        <v>32</v>
      </c>
    </row>
    <row r="31" spans="1:3" ht="24" customHeight="1">
      <c r="A31" s="905">
        <v>28</v>
      </c>
      <c r="B31" s="908" t="s">
        <v>848</v>
      </c>
      <c r="C31" s="907">
        <v>33</v>
      </c>
    </row>
    <row r="32" spans="1:3" ht="24" customHeight="1">
      <c r="A32" s="905">
        <v>29</v>
      </c>
      <c r="B32" s="908" t="s">
        <v>849</v>
      </c>
      <c r="C32" s="907">
        <v>34</v>
      </c>
    </row>
    <row r="33" spans="1:3" s="466" customFormat="1" ht="24" customHeight="1">
      <c r="A33" s="905">
        <v>30</v>
      </c>
      <c r="B33" s="908" t="s">
        <v>850</v>
      </c>
      <c r="C33" s="907">
        <v>35</v>
      </c>
    </row>
    <row r="34" spans="1:3" ht="24" customHeight="1">
      <c r="A34" s="905">
        <v>31</v>
      </c>
      <c r="B34" s="908" t="s">
        <v>851</v>
      </c>
      <c r="C34" s="907">
        <v>36</v>
      </c>
    </row>
    <row r="35" spans="1:3" ht="24" customHeight="1">
      <c r="A35" s="905">
        <v>32</v>
      </c>
      <c r="B35" s="908" t="s">
        <v>852</v>
      </c>
      <c r="C35" s="907">
        <v>37</v>
      </c>
    </row>
    <row r="36" spans="1:3" ht="24" customHeight="1">
      <c r="A36" s="905">
        <v>33</v>
      </c>
      <c r="B36" s="908" t="s">
        <v>854</v>
      </c>
      <c r="C36" s="907">
        <v>38</v>
      </c>
    </row>
    <row r="37" spans="1:3" s="466" customFormat="1" ht="24" customHeight="1">
      <c r="A37" s="905">
        <v>34</v>
      </c>
      <c r="B37" s="908" t="s">
        <v>855</v>
      </c>
      <c r="C37" s="907">
        <v>39</v>
      </c>
    </row>
    <row r="38" spans="1:3" ht="24" customHeight="1">
      <c r="A38" s="905">
        <v>35</v>
      </c>
      <c r="B38" s="908" t="s">
        <v>856</v>
      </c>
      <c r="C38" s="917">
        <v>40</v>
      </c>
    </row>
    <row r="39" spans="1:3" ht="42">
      <c r="A39" s="905">
        <v>36</v>
      </c>
      <c r="B39" s="908" t="s">
        <v>948</v>
      </c>
      <c r="C39" s="907">
        <v>41</v>
      </c>
    </row>
    <row r="40" spans="1:3" s="466" customFormat="1" ht="24" customHeight="1">
      <c r="A40" s="905">
        <v>37</v>
      </c>
      <c r="B40" s="908" t="s">
        <v>858</v>
      </c>
      <c r="C40" s="907">
        <v>42</v>
      </c>
    </row>
    <row r="41" spans="1:3" ht="24" customHeight="1">
      <c r="A41" s="905">
        <v>38</v>
      </c>
      <c r="B41" s="908" t="s">
        <v>859</v>
      </c>
      <c r="C41" s="917">
        <v>44</v>
      </c>
    </row>
    <row r="42" spans="1:3" ht="24" customHeight="1">
      <c r="A42" s="905">
        <v>39</v>
      </c>
      <c r="B42" s="908" t="s">
        <v>860</v>
      </c>
      <c r="C42" s="907">
        <v>46</v>
      </c>
    </row>
    <row r="43" spans="1:3" ht="24" customHeight="1">
      <c r="A43" s="905">
        <v>40</v>
      </c>
      <c r="B43" s="908" t="s">
        <v>861</v>
      </c>
      <c r="C43" s="917">
        <v>48</v>
      </c>
    </row>
    <row r="44" spans="1:3" s="466" customFormat="1" ht="24" customHeight="1">
      <c r="A44" s="905">
        <v>41</v>
      </c>
      <c r="B44" s="908" t="s">
        <v>862</v>
      </c>
      <c r="C44" s="907">
        <v>50</v>
      </c>
    </row>
    <row r="45" spans="1:3" ht="24" customHeight="1">
      <c r="A45" s="905">
        <v>42</v>
      </c>
      <c r="B45" s="908" t="s">
        <v>863</v>
      </c>
      <c r="C45" s="917">
        <v>52</v>
      </c>
    </row>
    <row r="46" spans="1:3" ht="24" customHeight="1">
      <c r="A46" s="905">
        <v>43</v>
      </c>
      <c r="B46" s="908" t="s">
        <v>864</v>
      </c>
      <c r="C46" s="907">
        <v>52</v>
      </c>
    </row>
    <row r="47" spans="1:3" ht="24" customHeight="1">
      <c r="A47" s="905">
        <v>44</v>
      </c>
      <c r="B47" s="908" t="s">
        <v>865</v>
      </c>
      <c r="C47" s="917">
        <v>53</v>
      </c>
    </row>
    <row r="48" spans="1:3" s="466" customFormat="1" ht="24" customHeight="1">
      <c r="A48" s="905">
        <v>45</v>
      </c>
      <c r="B48" s="915" t="s">
        <v>866</v>
      </c>
      <c r="C48" s="907">
        <v>54</v>
      </c>
    </row>
    <row r="49" spans="1:3" ht="24" customHeight="1">
      <c r="A49" s="905">
        <v>46</v>
      </c>
      <c r="B49" s="915" t="s">
        <v>867</v>
      </c>
      <c r="C49" s="917">
        <v>54</v>
      </c>
    </row>
    <row r="50" spans="1:3" ht="24" customHeight="1">
      <c r="A50" s="918">
        <v>47</v>
      </c>
      <c r="B50" s="926" t="s">
        <v>791</v>
      </c>
      <c r="C50" s="916">
        <v>55</v>
      </c>
    </row>
  </sheetData>
  <mergeCells count="2">
    <mergeCell ref="A1:B1"/>
    <mergeCell ref="A2:B2"/>
  </mergeCells>
  <pageMargins left="0.23622047244094491" right="0.23622047244094491" top="0.74803149606299213" bottom="0.74803149606299213" header="0.31496062992125984" footer="0.31496062992125984"/>
  <pageSetup paperSize="9" orientation="portrait" r:id="rId1"/>
  <rowBreaks count="1" manualBreakCount="1">
    <brk id="29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M43"/>
  <sheetViews>
    <sheetView workbookViewId="0">
      <selection sqref="A1:XFD1048576"/>
    </sheetView>
  </sheetViews>
  <sheetFormatPr defaultColWidth="9" defaultRowHeight="15"/>
  <cols>
    <col min="1" max="2" width="9.5703125" style="96" customWidth="1"/>
    <col min="3" max="3" width="14.5703125" style="96" bestFit="1" customWidth="1"/>
    <col min="4" max="5" width="11.28515625" style="96" customWidth="1"/>
    <col min="6" max="6" width="11.42578125" style="96" customWidth="1"/>
    <col min="7" max="7" width="14" style="96" customWidth="1"/>
    <col min="8" max="8" width="18.85546875" style="96" customWidth="1"/>
    <col min="9" max="9" width="19.140625" style="96" customWidth="1"/>
    <col min="10" max="12" width="11.28515625" style="96" customWidth="1"/>
    <col min="13" max="13" width="14.42578125" style="96" customWidth="1"/>
    <col min="14" max="16384" width="9" style="96"/>
  </cols>
  <sheetData>
    <row r="1" spans="1:13" ht="28.5">
      <c r="A1" s="1590" t="s">
        <v>854</v>
      </c>
      <c r="B1" s="1590"/>
      <c r="C1" s="1590"/>
      <c r="D1" s="1590"/>
      <c r="E1" s="1590"/>
      <c r="F1" s="1590"/>
      <c r="G1" s="1590"/>
      <c r="H1" s="1590"/>
      <c r="I1" s="1590"/>
      <c r="J1" s="1590"/>
      <c r="K1" s="1590"/>
      <c r="L1" s="1590"/>
      <c r="M1" s="1590"/>
    </row>
    <row r="2" spans="1:13" ht="28.5">
      <c r="A2" s="1590" t="s">
        <v>921</v>
      </c>
      <c r="B2" s="1590"/>
      <c r="C2" s="1590"/>
      <c r="D2" s="1590"/>
      <c r="E2" s="1590"/>
      <c r="F2" s="1590"/>
      <c r="G2" s="1590"/>
      <c r="H2" s="1590"/>
      <c r="I2" s="1590"/>
      <c r="J2" s="1590"/>
      <c r="K2" s="1590"/>
      <c r="L2" s="1590"/>
      <c r="M2" s="1590"/>
    </row>
    <row r="3" spans="1:13" ht="23.25">
      <c r="A3" s="80"/>
      <c r="B3" s="81"/>
      <c r="C3" s="238">
        <v>1000</v>
      </c>
      <c r="D3" s="81"/>
      <c r="E3" s="81"/>
      <c r="F3" s="81"/>
      <c r="G3" s="81"/>
      <c r="H3" s="81"/>
      <c r="I3" s="1591" t="s">
        <v>269</v>
      </c>
      <c r="J3" s="1591"/>
      <c r="K3" s="1591"/>
      <c r="L3" s="1591"/>
      <c r="M3" s="1591"/>
    </row>
    <row r="4" spans="1:13" ht="48" customHeight="1">
      <c r="A4" s="1598" t="s">
        <v>413</v>
      </c>
      <c r="B4" s="1599"/>
      <c r="C4" s="1592" t="s">
        <v>556</v>
      </c>
      <c r="D4" s="1593"/>
      <c r="E4" s="1593"/>
      <c r="F4" s="1593"/>
      <c r="G4" s="1593"/>
      <c r="H4" s="1593"/>
      <c r="I4" s="1593"/>
      <c r="J4" s="1593"/>
      <c r="K4" s="1593"/>
      <c r="L4" s="1593"/>
      <c r="M4" s="1594"/>
    </row>
    <row r="5" spans="1:13" ht="48" customHeight="1">
      <c r="A5" s="1600"/>
      <c r="B5" s="1601"/>
      <c r="C5" s="1610" t="s">
        <v>547</v>
      </c>
      <c r="D5" s="1610"/>
      <c r="E5" s="1610"/>
      <c r="F5" s="1610"/>
      <c r="G5" s="1610"/>
      <c r="H5" s="1610"/>
      <c r="I5" s="1610"/>
      <c r="J5" s="1604" t="s">
        <v>548</v>
      </c>
      <c r="K5" s="1605"/>
      <c r="L5" s="1606"/>
      <c r="M5" s="1611" t="s">
        <v>270</v>
      </c>
    </row>
    <row r="6" spans="1:13" ht="42">
      <c r="A6" s="1602"/>
      <c r="B6" s="1603"/>
      <c r="C6" s="225" t="s">
        <v>409</v>
      </c>
      <c r="D6" s="217" t="s">
        <v>410</v>
      </c>
      <c r="E6" s="217" t="s">
        <v>411</v>
      </c>
      <c r="F6" s="217" t="s">
        <v>414</v>
      </c>
      <c r="G6" s="217" t="s">
        <v>415</v>
      </c>
      <c r="H6" s="217" t="s">
        <v>416</v>
      </c>
      <c r="I6" s="217" t="s">
        <v>412</v>
      </c>
      <c r="J6" s="227" t="s">
        <v>551</v>
      </c>
      <c r="K6" s="227" t="s">
        <v>552</v>
      </c>
      <c r="L6" s="227" t="s">
        <v>553</v>
      </c>
      <c r="M6" s="1611"/>
    </row>
    <row r="7" spans="1:13" ht="21" hidden="1">
      <c r="A7" s="44">
        <v>2527</v>
      </c>
      <c r="B7" s="45" t="s">
        <v>302</v>
      </c>
      <c r="C7" s="82">
        <v>1087.6759999999999</v>
      </c>
      <c r="D7" s="82">
        <v>454.59500000000003</v>
      </c>
      <c r="E7" s="82">
        <v>21.21</v>
      </c>
      <c r="F7" s="97">
        <v>0</v>
      </c>
      <c r="G7" s="97">
        <v>0</v>
      </c>
      <c r="H7" s="97">
        <v>0</v>
      </c>
      <c r="I7" s="97">
        <v>0</v>
      </c>
      <c r="J7" s="97">
        <v>0</v>
      </c>
      <c r="K7" s="97">
        <v>0</v>
      </c>
      <c r="L7" s="97">
        <v>0</v>
      </c>
      <c r="M7" s="240">
        <v>1563.481</v>
      </c>
    </row>
    <row r="8" spans="1:13" ht="21" hidden="1">
      <c r="A8" s="44">
        <v>2528</v>
      </c>
      <c r="B8" s="45" t="s">
        <v>303</v>
      </c>
      <c r="C8" s="82">
        <v>1166.6510000000001</v>
      </c>
      <c r="D8" s="82">
        <v>374.36</v>
      </c>
      <c r="E8" s="82">
        <v>20.029</v>
      </c>
      <c r="F8" s="97">
        <v>0</v>
      </c>
      <c r="G8" s="97">
        <v>0</v>
      </c>
      <c r="H8" s="97">
        <v>0</v>
      </c>
      <c r="I8" s="97">
        <v>0</v>
      </c>
      <c r="J8" s="97">
        <v>0</v>
      </c>
      <c r="K8" s="97">
        <v>0</v>
      </c>
      <c r="L8" s="97">
        <v>0</v>
      </c>
      <c r="M8" s="241">
        <v>1561.04</v>
      </c>
    </row>
    <row r="9" spans="1:13" ht="21" hidden="1">
      <c r="A9" s="44">
        <v>2529</v>
      </c>
      <c r="B9" s="45" t="s">
        <v>304</v>
      </c>
      <c r="C9" s="82">
        <v>1338.9749999999999</v>
      </c>
      <c r="D9" s="82">
        <v>468.32400000000001</v>
      </c>
      <c r="E9" s="82">
        <v>21.616</v>
      </c>
      <c r="F9" s="97">
        <v>0</v>
      </c>
      <c r="G9" s="97">
        <v>0</v>
      </c>
      <c r="H9" s="97">
        <v>0</v>
      </c>
      <c r="I9" s="97">
        <v>0</v>
      </c>
      <c r="J9" s="97">
        <v>0</v>
      </c>
      <c r="K9" s="97">
        <v>0</v>
      </c>
      <c r="L9" s="97">
        <v>0</v>
      </c>
      <c r="M9" s="242">
        <v>1828.915</v>
      </c>
    </row>
    <row r="10" spans="1:13" ht="21" hidden="1">
      <c r="A10" s="44">
        <v>2530</v>
      </c>
      <c r="B10" s="45" t="s">
        <v>305</v>
      </c>
      <c r="C10" s="82">
        <v>1862.684</v>
      </c>
      <c r="D10" s="82">
        <v>710.13199999999995</v>
      </c>
      <c r="E10" s="82">
        <v>41.750999999999998</v>
      </c>
      <c r="F10" s="97">
        <v>0</v>
      </c>
      <c r="G10" s="97">
        <v>0</v>
      </c>
      <c r="H10" s="97">
        <v>0</v>
      </c>
      <c r="I10" s="97">
        <v>0</v>
      </c>
      <c r="J10" s="97">
        <v>0</v>
      </c>
      <c r="K10" s="97">
        <v>0</v>
      </c>
      <c r="L10" s="97">
        <v>0</v>
      </c>
      <c r="M10" s="226">
        <v>2614.567</v>
      </c>
    </row>
    <row r="11" spans="1:13" ht="21" hidden="1">
      <c r="A11" s="44">
        <v>2531</v>
      </c>
      <c r="B11" s="45" t="s">
        <v>306</v>
      </c>
      <c r="C11" s="82">
        <v>2637.2370000000001</v>
      </c>
      <c r="D11" s="82">
        <v>839.53399999999999</v>
      </c>
      <c r="E11" s="82">
        <v>47.131</v>
      </c>
      <c r="F11" s="97">
        <v>0</v>
      </c>
      <c r="G11" s="97">
        <v>0</v>
      </c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226">
        <v>3523.902</v>
      </c>
    </row>
    <row r="12" spans="1:13" ht="21" hidden="1">
      <c r="A12" s="44">
        <v>2532</v>
      </c>
      <c r="B12" s="45" t="s">
        <v>307</v>
      </c>
      <c r="C12" s="82">
        <v>3821.4520000000002</v>
      </c>
      <c r="D12" s="82">
        <v>961.04600000000005</v>
      </c>
      <c r="E12" s="82">
        <v>70.346999999999994</v>
      </c>
      <c r="F12" s="97">
        <v>0</v>
      </c>
      <c r="G12" s="97">
        <v>0</v>
      </c>
      <c r="H12" s="97">
        <v>0</v>
      </c>
      <c r="I12" s="97">
        <v>0</v>
      </c>
      <c r="J12" s="97">
        <v>0</v>
      </c>
      <c r="K12" s="97">
        <v>0</v>
      </c>
      <c r="L12" s="97">
        <v>0</v>
      </c>
      <c r="M12" s="226">
        <v>4852.8450000000003</v>
      </c>
    </row>
    <row r="13" spans="1:13" ht="21" hidden="1">
      <c r="A13" s="44">
        <v>2533</v>
      </c>
      <c r="B13" s="45" t="s">
        <v>308</v>
      </c>
      <c r="C13" s="82">
        <v>5331.4880000000003</v>
      </c>
      <c r="D13" s="82">
        <v>1200.4110000000001</v>
      </c>
      <c r="E13" s="82">
        <v>110.383</v>
      </c>
      <c r="F13" s="97">
        <v>0</v>
      </c>
      <c r="G13" s="97">
        <v>0</v>
      </c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226">
        <v>6642.2820000000002</v>
      </c>
    </row>
    <row r="14" spans="1:13" ht="21" hidden="1">
      <c r="A14" s="44">
        <v>2534</v>
      </c>
      <c r="B14" s="45" t="s">
        <v>309</v>
      </c>
      <c r="C14" s="82">
        <v>6411.5950000000003</v>
      </c>
      <c r="D14" s="82">
        <v>773.79399999999998</v>
      </c>
      <c r="E14" s="82">
        <v>120.08499999999999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226">
        <v>7305.4740000000002</v>
      </c>
    </row>
    <row r="15" spans="1:13" ht="21" hidden="1">
      <c r="A15" s="44">
        <v>2535</v>
      </c>
      <c r="B15" s="45" t="s">
        <v>310</v>
      </c>
      <c r="C15" s="82">
        <v>7088.567</v>
      </c>
      <c r="D15" s="82">
        <v>922.84</v>
      </c>
      <c r="E15" s="82">
        <v>186.809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226">
        <v>8198.2160000000003</v>
      </c>
    </row>
    <row r="16" spans="1:13" ht="21" hidden="1">
      <c r="A16" s="44">
        <v>2536</v>
      </c>
      <c r="B16" s="45" t="s">
        <v>311</v>
      </c>
      <c r="C16" s="82">
        <v>7712.6210000000001</v>
      </c>
      <c r="D16" s="82">
        <v>1175.037</v>
      </c>
      <c r="E16" s="82">
        <v>222.80099999999999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226">
        <v>9110.4589999999989</v>
      </c>
    </row>
    <row r="17" spans="1:13" ht="21" hidden="1">
      <c r="A17" s="44">
        <v>2537</v>
      </c>
      <c r="B17" s="45" t="s">
        <v>312</v>
      </c>
      <c r="C17" s="82">
        <v>8959.5339999999997</v>
      </c>
      <c r="D17" s="82">
        <v>1320.575</v>
      </c>
      <c r="E17" s="82">
        <v>263.85300000000001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226">
        <v>10543.962</v>
      </c>
    </row>
    <row r="18" spans="1:13" ht="21" hidden="1">
      <c r="A18" s="44">
        <v>2538</v>
      </c>
      <c r="B18" s="45" t="s">
        <v>313</v>
      </c>
      <c r="C18" s="82">
        <v>10594.839</v>
      </c>
      <c r="D18" s="82">
        <v>1568.752</v>
      </c>
      <c r="E18" s="82">
        <v>380.25799999999998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226">
        <v>12543.849</v>
      </c>
    </row>
    <row r="19" spans="1:13" ht="21" hidden="1">
      <c r="A19" s="44">
        <v>2539</v>
      </c>
      <c r="B19" s="45" t="s">
        <v>314</v>
      </c>
      <c r="C19" s="82">
        <v>12389.227999999999</v>
      </c>
      <c r="D19" s="82">
        <v>1710.7339999999999</v>
      </c>
      <c r="E19" s="82">
        <v>516.73699999999997</v>
      </c>
      <c r="F19" s="97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226">
        <v>14616.698999999999</v>
      </c>
    </row>
    <row r="20" spans="1:13" ht="21" hidden="1">
      <c r="A20" s="44">
        <v>2540</v>
      </c>
      <c r="B20" s="45" t="s">
        <v>315</v>
      </c>
      <c r="C20" s="82">
        <v>10546.339</v>
      </c>
      <c r="D20" s="82">
        <v>1519.6780000000001</v>
      </c>
      <c r="E20" s="82">
        <v>605.12199999999996</v>
      </c>
      <c r="F20" s="97">
        <v>0</v>
      </c>
      <c r="G20" s="97">
        <v>0</v>
      </c>
      <c r="H20" s="97">
        <v>0</v>
      </c>
      <c r="I20" s="97">
        <v>0</v>
      </c>
      <c r="J20" s="97">
        <v>0</v>
      </c>
      <c r="K20" s="97">
        <v>0</v>
      </c>
      <c r="L20" s="97">
        <v>0</v>
      </c>
      <c r="M20" s="226">
        <v>12671.138999999999</v>
      </c>
    </row>
    <row r="21" spans="1:13" ht="21" hidden="1">
      <c r="A21" s="44">
        <v>2541</v>
      </c>
      <c r="B21" s="45" t="s">
        <v>316</v>
      </c>
      <c r="C21" s="82">
        <v>8045.9269999999997</v>
      </c>
      <c r="D21" s="82">
        <v>1170.5519999999999</v>
      </c>
      <c r="E21" s="82">
        <v>554.93600000000004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97">
        <v>0</v>
      </c>
      <c r="L21" s="97">
        <v>0</v>
      </c>
      <c r="M21" s="226">
        <v>9771.4149999999991</v>
      </c>
    </row>
    <row r="22" spans="1:13" ht="21" hidden="1">
      <c r="A22" s="44">
        <v>2542</v>
      </c>
      <c r="B22" s="45" t="s">
        <v>317</v>
      </c>
      <c r="C22" s="82">
        <v>11562.393</v>
      </c>
      <c r="D22" s="82">
        <v>1087.077</v>
      </c>
      <c r="E22" s="82">
        <v>875.56200000000001</v>
      </c>
      <c r="F22" s="97">
        <v>0</v>
      </c>
      <c r="G22" s="97">
        <v>0</v>
      </c>
      <c r="H22" s="97">
        <v>0</v>
      </c>
      <c r="I22" s="97">
        <v>0</v>
      </c>
      <c r="J22" s="97">
        <v>0</v>
      </c>
      <c r="K22" s="97">
        <v>0</v>
      </c>
      <c r="L22" s="97">
        <v>0</v>
      </c>
      <c r="M22" s="226">
        <v>13525.031999999999</v>
      </c>
    </row>
    <row r="23" spans="1:13" ht="21" hidden="1">
      <c r="A23" s="44">
        <v>2543</v>
      </c>
      <c r="B23" s="45" t="s">
        <v>318</v>
      </c>
      <c r="C23" s="82">
        <v>15102</v>
      </c>
      <c r="D23" s="82">
        <v>1135</v>
      </c>
      <c r="E23" s="82">
        <v>965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  <c r="L23" s="97">
        <v>0</v>
      </c>
      <c r="M23" s="226">
        <v>17202</v>
      </c>
    </row>
    <row r="24" spans="1:13" ht="21" hidden="1">
      <c r="A24" s="44">
        <v>2544</v>
      </c>
      <c r="B24" s="45" t="s">
        <v>319</v>
      </c>
      <c r="C24" s="46">
        <v>18751</v>
      </c>
      <c r="D24" s="46">
        <v>1141</v>
      </c>
      <c r="E24" s="46">
        <v>1037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226">
        <v>20929</v>
      </c>
    </row>
    <row r="25" spans="1:13" ht="21" hidden="1">
      <c r="A25" s="44">
        <v>2546</v>
      </c>
      <c r="B25" s="45" t="s">
        <v>320</v>
      </c>
      <c r="C25" s="46">
        <v>26779.532732300002</v>
      </c>
      <c r="D25" s="46">
        <v>1294.32321839</v>
      </c>
      <c r="E25" s="46">
        <v>1451.1233173599996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0</v>
      </c>
      <c r="M25" s="226">
        <v>29524.979268050003</v>
      </c>
    </row>
    <row r="26" spans="1:13" ht="21" hidden="1">
      <c r="A26" s="44">
        <v>2547</v>
      </c>
      <c r="B26" s="45" t="s">
        <v>321</v>
      </c>
      <c r="C26" s="46">
        <v>23249.535102187267</v>
      </c>
      <c r="D26" s="46">
        <v>1269.2142935300001</v>
      </c>
      <c r="E26" s="46">
        <v>2074.5932641699997</v>
      </c>
      <c r="F26" s="97">
        <v>0</v>
      </c>
      <c r="G26" s="97">
        <v>0</v>
      </c>
      <c r="H26" s="97">
        <v>0</v>
      </c>
      <c r="I26" s="243">
        <v>2282.3151552586723</v>
      </c>
      <c r="J26" s="97">
        <v>0</v>
      </c>
      <c r="K26" s="97">
        <v>0</v>
      </c>
      <c r="L26" s="97">
        <v>0</v>
      </c>
      <c r="M26" s="226">
        <v>26593.342659887265</v>
      </c>
    </row>
    <row r="27" spans="1:13" ht="21" hidden="1">
      <c r="A27" s="44">
        <v>2548</v>
      </c>
      <c r="B27" s="45" t="s">
        <v>322</v>
      </c>
      <c r="C27" s="46">
        <v>23712.258972529995</v>
      </c>
      <c r="D27" s="46">
        <v>976.97054331999993</v>
      </c>
      <c r="E27" s="46">
        <v>2832.8921378373952</v>
      </c>
      <c r="F27" s="97">
        <v>0</v>
      </c>
      <c r="G27" s="97">
        <v>0</v>
      </c>
      <c r="H27" s="97">
        <v>0</v>
      </c>
      <c r="I27" s="243">
        <v>2691.2367023500001</v>
      </c>
      <c r="J27" s="97">
        <v>0</v>
      </c>
      <c r="K27" s="97">
        <v>0</v>
      </c>
      <c r="L27" s="97">
        <v>0</v>
      </c>
      <c r="M27" s="226">
        <v>27522.121653687391</v>
      </c>
    </row>
    <row r="28" spans="1:13" ht="21" hidden="1">
      <c r="A28" s="44">
        <v>2549</v>
      </c>
      <c r="B28" s="45" t="s">
        <v>323</v>
      </c>
      <c r="C28" s="46">
        <v>25048.991735609998</v>
      </c>
      <c r="D28" s="46">
        <v>991.96668653000006</v>
      </c>
      <c r="E28" s="46">
        <v>3327.1012826515484</v>
      </c>
      <c r="F28" s="97">
        <v>0</v>
      </c>
      <c r="G28" s="97">
        <v>0</v>
      </c>
      <c r="H28" s="97">
        <v>0</v>
      </c>
      <c r="I28" s="243">
        <v>3220.6795610600002</v>
      </c>
      <c r="J28" s="97">
        <v>0</v>
      </c>
      <c r="K28" s="97">
        <v>0</v>
      </c>
      <c r="L28" s="97">
        <v>0</v>
      </c>
      <c r="M28" s="226">
        <v>29368.059704791543</v>
      </c>
    </row>
    <row r="29" spans="1:13" ht="21" hidden="1">
      <c r="A29" s="44">
        <v>2550</v>
      </c>
      <c r="B29" s="45" t="s">
        <v>324</v>
      </c>
      <c r="C29" s="46">
        <v>34433.808686059841</v>
      </c>
      <c r="D29" s="46">
        <v>1177.1773477500005</v>
      </c>
      <c r="E29" s="46">
        <v>3719.3412795937702</v>
      </c>
      <c r="F29" s="97">
        <v>0</v>
      </c>
      <c r="G29" s="97">
        <v>0</v>
      </c>
      <c r="H29" s="97">
        <v>0</v>
      </c>
      <c r="I29" s="243">
        <v>3623.85449092</v>
      </c>
      <c r="J29" s="97">
        <v>0</v>
      </c>
      <c r="K29" s="97">
        <v>0</v>
      </c>
      <c r="L29" s="97">
        <v>0</v>
      </c>
      <c r="M29" s="226">
        <v>39330.327313403614</v>
      </c>
    </row>
    <row r="30" spans="1:13" ht="21" hidden="1">
      <c r="A30" s="44">
        <v>2551</v>
      </c>
      <c r="B30" s="45" t="s">
        <v>325</v>
      </c>
      <c r="C30" s="46">
        <v>35230.147654859997</v>
      </c>
      <c r="D30" s="46">
        <v>1467.9455365900003</v>
      </c>
      <c r="E30" s="46">
        <v>2374.1683741300003</v>
      </c>
      <c r="F30" s="97">
        <v>0</v>
      </c>
      <c r="G30" s="97">
        <v>0</v>
      </c>
      <c r="H30" s="97">
        <v>0</v>
      </c>
      <c r="I30" s="243">
        <v>3946.3161061199994</v>
      </c>
      <c r="J30" s="97">
        <v>0</v>
      </c>
      <c r="K30" s="97">
        <v>0</v>
      </c>
      <c r="L30" s="97">
        <v>0</v>
      </c>
      <c r="M30" s="226">
        <v>39072.261565579996</v>
      </c>
    </row>
    <row r="31" spans="1:13" ht="21" hidden="1">
      <c r="A31" s="230">
        <v>2552</v>
      </c>
      <c r="B31" s="231" t="s">
        <v>326</v>
      </c>
      <c r="C31" s="232">
        <v>48482.924528714961</v>
      </c>
      <c r="D31" s="232">
        <v>1403.0225357300001</v>
      </c>
      <c r="E31" s="232">
        <v>2531.6052993720004</v>
      </c>
      <c r="F31" s="840">
        <v>0</v>
      </c>
      <c r="G31" s="840">
        <v>0</v>
      </c>
      <c r="H31" s="840">
        <v>0</v>
      </c>
      <c r="I31" s="235">
        <v>4055.8101102799992</v>
      </c>
      <c r="J31" s="840">
        <v>0</v>
      </c>
      <c r="K31" s="840">
        <v>0</v>
      </c>
      <c r="L31" s="840">
        <v>0</v>
      </c>
      <c r="M31" s="843">
        <v>56473.362474096961</v>
      </c>
    </row>
    <row r="32" spans="1:13" ht="21" hidden="1">
      <c r="A32" s="85">
        <v>2553</v>
      </c>
      <c r="B32" s="86" t="s">
        <v>327</v>
      </c>
      <c r="C32" s="87">
        <v>54552.884523484303</v>
      </c>
      <c r="D32" s="87">
        <v>1356.79199976</v>
      </c>
      <c r="E32" s="87">
        <v>2836.2750562393976</v>
      </c>
      <c r="F32" s="840">
        <v>0</v>
      </c>
      <c r="G32" s="840">
        <v>0</v>
      </c>
      <c r="H32" s="840">
        <v>0</v>
      </c>
      <c r="I32" s="236">
        <v>4149.445802227694</v>
      </c>
      <c r="J32" s="840">
        <v>0</v>
      </c>
      <c r="K32" s="840">
        <v>0</v>
      </c>
      <c r="L32" s="840">
        <v>0</v>
      </c>
      <c r="M32" s="844">
        <v>62895.397381711395</v>
      </c>
    </row>
    <row r="33" spans="1:13" ht="36" hidden="1" customHeight="1">
      <c r="A33" s="85">
        <v>2554</v>
      </c>
      <c r="B33" s="88" t="s">
        <v>328</v>
      </c>
      <c r="C33" s="87">
        <v>57159</v>
      </c>
      <c r="D33" s="87">
        <v>918</v>
      </c>
      <c r="E33" s="87">
        <v>3429</v>
      </c>
      <c r="F33" s="840">
        <v>0</v>
      </c>
      <c r="G33" s="840">
        <v>0</v>
      </c>
      <c r="H33" s="840">
        <v>0</v>
      </c>
      <c r="I33" s="236">
        <v>4576</v>
      </c>
      <c r="J33" s="840">
        <v>0</v>
      </c>
      <c r="K33" s="840">
        <v>0</v>
      </c>
      <c r="L33" s="840">
        <v>0</v>
      </c>
      <c r="M33" s="212">
        <v>66082</v>
      </c>
    </row>
    <row r="34" spans="1:13" ht="36" customHeight="1">
      <c r="A34" s="85">
        <v>2555</v>
      </c>
      <c r="B34" s="88" t="s">
        <v>329</v>
      </c>
      <c r="C34" s="87">
        <v>70673</v>
      </c>
      <c r="D34" s="87">
        <v>968</v>
      </c>
      <c r="E34" s="87">
        <v>4117</v>
      </c>
      <c r="F34" s="840">
        <v>0</v>
      </c>
      <c r="G34" s="840">
        <v>0</v>
      </c>
      <c r="H34" s="840">
        <v>0</v>
      </c>
      <c r="I34" s="236">
        <v>5063</v>
      </c>
      <c r="J34" s="840">
        <v>0</v>
      </c>
      <c r="K34" s="840">
        <v>0</v>
      </c>
      <c r="L34" s="840">
        <v>0</v>
      </c>
      <c r="M34" s="212">
        <v>80821</v>
      </c>
    </row>
    <row r="35" spans="1:13" ht="36" customHeight="1">
      <c r="A35" s="85">
        <v>2556</v>
      </c>
      <c r="B35" s="88" t="s">
        <v>330</v>
      </c>
      <c r="C35" s="89">
        <v>81184.065511619978</v>
      </c>
      <c r="D35" s="87">
        <v>1050.6059174499999</v>
      </c>
      <c r="E35" s="87">
        <v>4306.416351335999</v>
      </c>
      <c r="F35" s="840">
        <v>0</v>
      </c>
      <c r="G35" s="840">
        <v>0</v>
      </c>
      <c r="H35" s="840">
        <v>0</v>
      </c>
      <c r="I35" s="236">
        <v>5299.973672760003</v>
      </c>
      <c r="J35" s="840">
        <v>0</v>
      </c>
      <c r="K35" s="840">
        <v>0</v>
      </c>
      <c r="L35" s="840">
        <v>0</v>
      </c>
      <c r="M35" s="212">
        <v>91841.061453165981</v>
      </c>
    </row>
    <row r="36" spans="1:13" ht="36" customHeight="1">
      <c r="A36" s="85">
        <v>2557</v>
      </c>
      <c r="B36" s="88" t="s">
        <v>331</v>
      </c>
      <c r="C36" s="89">
        <v>94069.71096080303</v>
      </c>
      <c r="D36" s="87">
        <v>925.83803592000015</v>
      </c>
      <c r="E36" s="87">
        <v>5245.7593342561022</v>
      </c>
      <c r="F36" s="840">
        <v>0</v>
      </c>
      <c r="G36" s="840">
        <v>0</v>
      </c>
      <c r="H36" s="840">
        <v>0</v>
      </c>
      <c r="I36" s="236">
        <v>5491.2574777423006</v>
      </c>
      <c r="J36" s="840">
        <v>0</v>
      </c>
      <c r="K36" s="840">
        <v>0</v>
      </c>
      <c r="L36" s="840">
        <v>0</v>
      </c>
      <c r="M36" s="212">
        <v>105732.56580872143</v>
      </c>
    </row>
    <row r="37" spans="1:13" ht="36" customHeight="1">
      <c r="A37" s="85">
        <v>2558</v>
      </c>
      <c r="B37" s="88" t="s">
        <v>334</v>
      </c>
      <c r="C37" s="236">
        <v>92074.982897759633</v>
      </c>
      <c r="D37" s="236">
        <v>658.65355951800007</v>
      </c>
      <c r="E37" s="236">
        <v>2518.9712196458509</v>
      </c>
      <c r="F37" s="936">
        <v>1741.3888561099998</v>
      </c>
      <c r="G37" s="936">
        <v>2149.8327458828385</v>
      </c>
      <c r="H37" s="936">
        <v>79.474098069999997</v>
      </c>
      <c r="I37" s="236">
        <v>5435.1259833492732</v>
      </c>
      <c r="J37" s="936">
        <v>1688.9906998036008</v>
      </c>
      <c r="K37" s="936">
        <v>10802.294627518402</v>
      </c>
      <c r="L37" s="176">
        <v>477.09559035651142</v>
      </c>
      <c r="M37" s="212">
        <v>117626.81027801412</v>
      </c>
    </row>
    <row r="38" spans="1:13" ht="36" customHeight="1">
      <c r="A38" s="85">
        <v>2559</v>
      </c>
      <c r="B38" s="88" t="s">
        <v>793</v>
      </c>
      <c r="C38" s="236">
        <v>79351.868807673003</v>
      </c>
      <c r="D38" s="236">
        <v>583.36883310000007</v>
      </c>
      <c r="E38" s="236">
        <v>3783.1928089163389</v>
      </c>
      <c r="F38" s="236">
        <v>2336.3141607100006</v>
      </c>
      <c r="G38" s="236">
        <v>2731.6380070358905</v>
      </c>
      <c r="H38" s="236">
        <v>77.979155390000017</v>
      </c>
      <c r="I38" s="236">
        <v>5060.8652349579788</v>
      </c>
      <c r="J38" s="236">
        <v>1704.0915299538963</v>
      </c>
      <c r="K38" s="236">
        <v>12256.645763499639</v>
      </c>
      <c r="L38" s="953">
        <v>620.00208253152027</v>
      </c>
      <c r="M38" s="212">
        <v>108505.96638376825</v>
      </c>
    </row>
    <row r="39" spans="1:13" ht="36" customHeight="1">
      <c r="A39" s="85">
        <v>2560</v>
      </c>
      <c r="B39" s="88" t="s">
        <v>801</v>
      </c>
      <c r="C39" s="236">
        <v>70782.285568338295</v>
      </c>
      <c r="D39" s="236">
        <v>650.46494071200016</v>
      </c>
      <c r="E39" s="236">
        <v>4264.168510221848</v>
      </c>
      <c r="F39" s="236">
        <v>1838.0905375799996</v>
      </c>
      <c r="G39" s="236">
        <v>4320.2490582885657</v>
      </c>
      <c r="H39" s="236">
        <v>59.276708090000007</v>
      </c>
      <c r="I39" s="236">
        <v>4881.4153851126921</v>
      </c>
      <c r="J39" s="236">
        <v>1384.5947283677178</v>
      </c>
      <c r="K39" s="236">
        <v>12763.087423263987</v>
      </c>
      <c r="L39" s="953">
        <v>423.62275857223631</v>
      </c>
      <c r="M39" s="212">
        <v>101367.25561854735</v>
      </c>
    </row>
    <row r="40" spans="1:13" ht="36" customHeight="1">
      <c r="A40" s="90">
        <v>2561</v>
      </c>
      <c r="B40" s="91" t="s">
        <v>878</v>
      </c>
      <c r="C40" s="92">
        <v>58494.098306501284</v>
      </c>
      <c r="D40" s="92">
        <v>574.41638720886829</v>
      </c>
      <c r="E40" s="92">
        <v>4883.1060415563488</v>
      </c>
      <c r="F40" s="92">
        <v>2007.6619487399994</v>
      </c>
      <c r="G40" s="92">
        <v>7280.5659780275264</v>
      </c>
      <c r="H40" s="92">
        <v>82.930440329999982</v>
      </c>
      <c r="I40" s="237">
        <v>4697.3076703734323</v>
      </c>
      <c r="J40" s="92">
        <v>1253.1249622309608</v>
      </c>
      <c r="K40" s="92">
        <v>14127.754581239495</v>
      </c>
      <c r="L40" s="239">
        <v>424.2129943035464</v>
      </c>
      <c r="M40" s="1023">
        <v>93825.179310511448</v>
      </c>
    </row>
    <row r="41" spans="1:13" ht="21">
      <c r="A41" s="51"/>
      <c r="B41" s="93"/>
      <c r="C41" s="47"/>
      <c r="D41" s="47"/>
      <c r="E41" s="47"/>
      <c r="F41" s="47"/>
      <c r="G41" s="47"/>
      <c r="H41" s="47"/>
      <c r="I41" s="47"/>
      <c r="J41" s="50"/>
      <c r="K41" s="50"/>
      <c r="L41" s="50"/>
      <c r="M41" s="50"/>
    </row>
    <row r="42" spans="1:13" ht="21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</row>
    <row r="43" spans="1:13" ht="21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</row>
  </sheetData>
  <mergeCells count="8">
    <mergeCell ref="I3:M3"/>
    <mergeCell ref="C5:I5"/>
    <mergeCell ref="J5:L5"/>
    <mergeCell ref="M5:M6"/>
    <mergeCell ref="A1:M1"/>
    <mergeCell ref="A2:M2"/>
    <mergeCell ref="A4:B6"/>
    <mergeCell ref="C4:M4"/>
  </mergeCells>
  <pageMargins left="0.25" right="0.25" top="0.75" bottom="0.75" header="0.3" footer="0.3"/>
  <pageSetup paperSize="9" scale="83" orientation="landscape" horizontalDpi="200" verticalDpi="2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M43"/>
  <sheetViews>
    <sheetView workbookViewId="0">
      <selection sqref="A1:XFD1048576"/>
    </sheetView>
  </sheetViews>
  <sheetFormatPr defaultColWidth="9" defaultRowHeight="15"/>
  <cols>
    <col min="1" max="2" width="8.42578125" style="96" customWidth="1"/>
    <col min="3" max="3" width="14.5703125" style="96" bestFit="1" customWidth="1"/>
    <col min="4" max="5" width="11.28515625" style="96" customWidth="1"/>
    <col min="6" max="6" width="11.42578125" style="96" customWidth="1"/>
    <col min="7" max="7" width="15.140625" style="96" customWidth="1"/>
    <col min="8" max="8" width="19" style="96" customWidth="1"/>
    <col min="9" max="9" width="18.28515625" style="96" customWidth="1"/>
    <col min="10" max="12" width="11.28515625" style="96" customWidth="1"/>
    <col min="13" max="13" width="14.42578125" style="96" customWidth="1"/>
    <col min="14" max="16384" width="9" style="96"/>
  </cols>
  <sheetData>
    <row r="1" spans="1:13" ht="28.5">
      <c r="A1" s="1544" t="s">
        <v>855</v>
      </c>
      <c r="B1" s="1544"/>
      <c r="C1" s="1544"/>
      <c r="D1" s="1544"/>
      <c r="E1" s="1544"/>
      <c r="F1" s="1544"/>
      <c r="G1" s="1544"/>
      <c r="H1" s="1544"/>
      <c r="I1" s="1544"/>
      <c r="J1" s="1544"/>
      <c r="K1" s="1544"/>
      <c r="L1" s="1544"/>
      <c r="M1" s="1544"/>
    </row>
    <row r="2" spans="1:13" ht="28.5">
      <c r="A2" s="1544" t="s">
        <v>922</v>
      </c>
      <c r="B2" s="1544"/>
      <c r="C2" s="1544"/>
      <c r="D2" s="1544"/>
      <c r="E2" s="1544"/>
      <c r="F2" s="1544"/>
      <c r="G2" s="1544"/>
      <c r="H2" s="1544"/>
      <c r="I2" s="1544"/>
      <c r="J2" s="1544"/>
      <c r="K2" s="1544"/>
      <c r="L2" s="1544"/>
      <c r="M2" s="1544"/>
    </row>
    <row r="3" spans="1:13" ht="23.25">
      <c r="A3" s="80"/>
      <c r="B3" s="81"/>
      <c r="C3" s="238">
        <v>1000</v>
      </c>
      <c r="D3" s="81"/>
      <c r="E3" s="81"/>
      <c r="F3" s="81"/>
      <c r="G3" s="81"/>
      <c r="H3" s="81"/>
      <c r="I3" s="1591" t="s">
        <v>269</v>
      </c>
      <c r="J3" s="1591"/>
      <c r="K3" s="1591"/>
      <c r="L3" s="1591"/>
      <c r="M3" s="1591"/>
    </row>
    <row r="4" spans="1:13" ht="48" customHeight="1">
      <c r="A4" s="1598" t="s">
        <v>413</v>
      </c>
      <c r="B4" s="1599"/>
      <c r="C4" s="1592" t="s">
        <v>555</v>
      </c>
      <c r="D4" s="1593"/>
      <c r="E4" s="1593"/>
      <c r="F4" s="1593"/>
      <c r="G4" s="1593"/>
      <c r="H4" s="1593"/>
      <c r="I4" s="1593"/>
      <c r="J4" s="1593"/>
      <c r="K4" s="1593"/>
      <c r="L4" s="1593"/>
      <c r="M4" s="1594"/>
    </row>
    <row r="5" spans="1:13" ht="48" customHeight="1">
      <c r="A5" s="1600"/>
      <c r="B5" s="1601"/>
      <c r="C5" s="1610" t="s">
        <v>547</v>
      </c>
      <c r="D5" s="1610"/>
      <c r="E5" s="1610"/>
      <c r="F5" s="1610"/>
      <c r="G5" s="1610"/>
      <c r="H5" s="1610"/>
      <c r="I5" s="1610"/>
      <c r="J5" s="1604" t="s">
        <v>548</v>
      </c>
      <c r="K5" s="1605"/>
      <c r="L5" s="1606"/>
      <c r="M5" s="1611" t="s">
        <v>270</v>
      </c>
    </row>
    <row r="6" spans="1:13" ht="78" customHeight="1">
      <c r="A6" s="1602"/>
      <c r="B6" s="1603"/>
      <c r="C6" s="225" t="s">
        <v>409</v>
      </c>
      <c r="D6" s="217" t="s">
        <v>410</v>
      </c>
      <c r="E6" s="217" t="s">
        <v>411</v>
      </c>
      <c r="F6" s="217" t="s">
        <v>414</v>
      </c>
      <c r="G6" s="217" t="s">
        <v>415</v>
      </c>
      <c r="H6" s="217" t="s">
        <v>416</v>
      </c>
      <c r="I6" s="217" t="s">
        <v>412</v>
      </c>
      <c r="J6" s="227" t="s">
        <v>551</v>
      </c>
      <c r="K6" s="227" t="s">
        <v>552</v>
      </c>
      <c r="L6" s="227" t="s">
        <v>553</v>
      </c>
      <c r="M6" s="1611"/>
    </row>
    <row r="7" spans="1:13" ht="21" hidden="1">
      <c r="A7" s="44">
        <v>2527</v>
      </c>
      <c r="B7" s="45" t="s">
        <v>302</v>
      </c>
      <c r="C7" s="82">
        <v>2327.549</v>
      </c>
      <c r="D7" s="82">
        <v>1573.4079999999999</v>
      </c>
      <c r="E7" s="82">
        <v>51.783000000000001</v>
      </c>
      <c r="F7" s="82">
        <v>0</v>
      </c>
      <c r="G7" s="82">
        <v>0</v>
      </c>
      <c r="H7" s="82">
        <v>0</v>
      </c>
      <c r="I7" s="82">
        <v>0</v>
      </c>
      <c r="J7" s="82">
        <v>0</v>
      </c>
      <c r="K7" s="82">
        <v>0</v>
      </c>
      <c r="L7" s="82">
        <v>0</v>
      </c>
      <c r="M7" s="240">
        <v>1563.481</v>
      </c>
    </row>
    <row r="8" spans="1:13" ht="21" hidden="1">
      <c r="A8" s="44">
        <v>2528</v>
      </c>
      <c r="B8" s="45" t="s">
        <v>303</v>
      </c>
      <c r="C8" s="82">
        <v>2930.143</v>
      </c>
      <c r="D8" s="82">
        <v>1670.6179999999999</v>
      </c>
      <c r="E8" s="82">
        <v>71.114000000000004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241">
        <v>1561.04</v>
      </c>
    </row>
    <row r="9" spans="1:13" ht="21" hidden="1">
      <c r="A9" s="44">
        <v>2529</v>
      </c>
      <c r="B9" s="45" t="s">
        <v>304</v>
      </c>
      <c r="C9" s="82">
        <v>3357.5419999999999</v>
      </c>
      <c r="D9" s="82">
        <v>1722.0930000000001</v>
      </c>
      <c r="E9" s="82">
        <v>80.287999999999997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242">
        <v>1828.915</v>
      </c>
    </row>
    <row r="10" spans="1:13" ht="21" hidden="1">
      <c r="A10" s="44">
        <v>2530</v>
      </c>
      <c r="B10" s="45" t="s">
        <v>305</v>
      </c>
      <c r="C10" s="82">
        <v>4108.2070000000003</v>
      </c>
      <c r="D10" s="82">
        <v>1831.6679999999999</v>
      </c>
      <c r="E10" s="82">
        <v>91.049000000000007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226">
        <v>2614.567</v>
      </c>
    </row>
    <row r="11" spans="1:13" ht="21" hidden="1">
      <c r="A11" s="44">
        <v>2531</v>
      </c>
      <c r="B11" s="45" t="s">
        <v>306</v>
      </c>
      <c r="C11" s="82">
        <v>5276.0140000000001</v>
      </c>
      <c r="D11" s="82">
        <v>2081.607</v>
      </c>
      <c r="E11" s="82">
        <v>125.339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226">
        <v>3523.902</v>
      </c>
    </row>
    <row r="12" spans="1:13" ht="21" hidden="1">
      <c r="A12" s="44">
        <v>2532</v>
      </c>
      <c r="B12" s="45" t="s">
        <v>307</v>
      </c>
      <c r="C12" s="82">
        <v>7041.73</v>
      </c>
      <c r="D12" s="82">
        <v>2376.201</v>
      </c>
      <c r="E12" s="82">
        <v>147.441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226">
        <v>4852.8450000000003</v>
      </c>
    </row>
    <row r="13" spans="1:13" ht="21" hidden="1">
      <c r="A13" s="44">
        <v>2533</v>
      </c>
      <c r="B13" s="45" t="s">
        <v>308</v>
      </c>
      <c r="C13" s="82">
        <v>9617.9459999999999</v>
      </c>
      <c r="D13" s="82">
        <v>2932.0709999999999</v>
      </c>
      <c r="E13" s="82">
        <v>215.25800000000001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226">
        <v>6642.2820000000002</v>
      </c>
    </row>
    <row r="14" spans="1:13" ht="21" hidden="1">
      <c r="A14" s="44">
        <v>2534</v>
      </c>
      <c r="B14" s="45" t="s">
        <v>309</v>
      </c>
      <c r="C14" s="82">
        <v>12811.963</v>
      </c>
      <c r="D14" s="82">
        <v>2926.2660000000001</v>
      </c>
      <c r="E14" s="82">
        <v>289.68700000000001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226">
        <v>7305.4740000000002</v>
      </c>
    </row>
    <row r="15" spans="1:13" ht="21" hidden="1">
      <c r="A15" s="44">
        <v>2535</v>
      </c>
      <c r="B15" s="45" t="s">
        <v>310</v>
      </c>
      <c r="C15" s="82">
        <v>16579.309000000001</v>
      </c>
      <c r="D15" s="82">
        <v>3251.7640000000001</v>
      </c>
      <c r="E15" s="82">
        <v>380.04500000000002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226">
        <v>8198.2160000000003</v>
      </c>
    </row>
    <row r="16" spans="1:13" ht="21" hidden="1">
      <c r="A16" s="44">
        <v>2536</v>
      </c>
      <c r="B16" s="45" t="s">
        <v>311</v>
      </c>
      <c r="C16" s="82">
        <v>20392.735000000001</v>
      </c>
      <c r="D16" s="82">
        <v>3490.5419999999999</v>
      </c>
      <c r="E16" s="82">
        <v>519.20399999999995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226">
        <v>9110.4589999999989</v>
      </c>
    </row>
    <row r="17" spans="1:13" ht="21" hidden="1">
      <c r="A17" s="44">
        <v>2537</v>
      </c>
      <c r="B17" s="45" t="s">
        <v>312</v>
      </c>
      <c r="C17" s="82">
        <v>24526.808000000001</v>
      </c>
      <c r="D17" s="82">
        <v>3927.2130000000002</v>
      </c>
      <c r="E17" s="82">
        <v>686.75900000000001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226">
        <v>10543.962</v>
      </c>
    </row>
    <row r="18" spans="1:13" ht="21" hidden="1">
      <c r="A18" s="44">
        <v>2538</v>
      </c>
      <c r="B18" s="45" t="s">
        <v>313</v>
      </c>
      <c r="C18" s="82">
        <v>28873.388999999999</v>
      </c>
      <c r="D18" s="82">
        <v>4438.9160000000002</v>
      </c>
      <c r="E18" s="82">
        <v>851.03899999999999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226">
        <v>12543.849</v>
      </c>
    </row>
    <row r="19" spans="1:13" ht="21" hidden="1">
      <c r="A19" s="44">
        <v>2539</v>
      </c>
      <c r="B19" s="45" t="s">
        <v>314</v>
      </c>
      <c r="C19" s="82">
        <v>33651.086000000003</v>
      </c>
      <c r="D19" s="82">
        <v>5026.5929999999998</v>
      </c>
      <c r="E19" s="82">
        <v>931.09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226">
        <v>14616.698999999999</v>
      </c>
    </row>
    <row r="20" spans="1:13" ht="21" hidden="1">
      <c r="A20" s="44">
        <v>2540</v>
      </c>
      <c r="B20" s="45" t="s">
        <v>315</v>
      </c>
      <c r="C20" s="82">
        <v>37401.951000000001</v>
      </c>
      <c r="D20" s="82">
        <v>5600.8059999999996</v>
      </c>
      <c r="E20" s="82">
        <v>1128.8140000000001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226">
        <v>12671.138999999999</v>
      </c>
    </row>
    <row r="21" spans="1:13" ht="21" hidden="1">
      <c r="A21" s="44">
        <v>2541</v>
      </c>
      <c r="B21" s="45" t="s">
        <v>316</v>
      </c>
      <c r="C21" s="82">
        <v>37929.205999999998</v>
      </c>
      <c r="D21" s="82">
        <v>5739.9949999999999</v>
      </c>
      <c r="E21" s="82">
        <v>1040.9570000000001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226">
        <v>9771.4149999999991</v>
      </c>
    </row>
    <row r="22" spans="1:13" ht="21" hidden="1">
      <c r="A22" s="44">
        <v>2542</v>
      </c>
      <c r="B22" s="45" t="s">
        <v>317</v>
      </c>
      <c r="C22" s="82">
        <v>39946.247000000003</v>
      </c>
      <c r="D22" s="82">
        <v>5832.8010000000004</v>
      </c>
      <c r="E22" s="82">
        <v>1084.7860000000001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226">
        <v>13525.031999999999</v>
      </c>
    </row>
    <row r="23" spans="1:13" ht="21" hidden="1">
      <c r="A23" s="44">
        <v>2543</v>
      </c>
      <c r="B23" s="45" t="s">
        <v>318</v>
      </c>
      <c r="C23" s="82">
        <v>46212</v>
      </c>
      <c r="D23" s="82">
        <v>6028</v>
      </c>
      <c r="E23" s="82">
        <v>1260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226">
        <v>17202</v>
      </c>
    </row>
    <row r="24" spans="1:13" ht="21" hidden="1">
      <c r="A24" s="44">
        <v>2544</v>
      </c>
      <c r="B24" s="45" t="s">
        <v>319</v>
      </c>
      <c r="C24" s="46">
        <v>53265</v>
      </c>
      <c r="D24" s="46">
        <v>6311</v>
      </c>
      <c r="E24" s="46">
        <v>1559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226">
        <v>20929</v>
      </c>
    </row>
    <row r="25" spans="1:13" ht="21" hidden="1">
      <c r="A25" s="44">
        <v>2546</v>
      </c>
      <c r="B25" s="45" t="s">
        <v>320</v>
      </c>
      <c r="C25" s="46">
        <v>79365.121923649989</v>
      </c>
      <c r="D25" s="46">
        <v>6722.12722287</v>
      </c>
      <c r="E25" s="46">
        <v>2229.8518935499997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226">
        <v>29524.979268050003</v>
      </c>
    </row>
    <row r="26" spans="1:13" ht="21" hidden="1">
      <c r="A26" s="44">
        <v>2547</v>
      </c>
      <c r="B26" s="45" t="s">
        <v>321</v>
      </c>
      <c r="C26" s="46">
        <v>94415.685100944043</v>
      </c>
      <c r="D26" s="46">
        <v>7047.9999969400005</v>
      </c>
      <c r="E26" s="46">
        <v>2591.0991378300005</v>
      </c>
      <c r="F26" s="82">
        <v>0</v>
      </c>
      <c r="G26" s="82">
        <v>0</v>
      </c>
      <c r="H26" s="82">
        <v>0</v>
      </c>
      <c r="I26" s="82">
        <v>50.073735930000005</v>
      </c>
      <c r="J26" s="82">
        <v>0</v>
      </c>
      <c r="K26" s="82">
        <v>0</v>
      </c>
      <c r="L26" s="82">
        <v>0</v>
      </c>
      <c r="M26" s="226">
        <v>26593.342659887265</v>
      </c>
    </row>
    <row r="27" spans="1:13" ht="21" hidden="1">
      <c r="A27" s="44">
        <v>2548</v>
      </c>
      <c r="B27" s="45" t="s">
        <v>322</v>
      </c>
      <c r="C27" s="46">
        <v>108307.30885997</v>
      </c>
      <c r="D27" s="46">
        <v>7482.4197705500001</v>
      </c>
      <c r="E27" s="46">
        <v>2962.5455618071251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226">
        <v>27522.121653687391</v>
      </c>
    </row>
    <row r="28" spans="1:13" ht="21" hidden="1">
      <c r="A28" s="44">
        <v>2549</v>
      </c>
      <c r="B28" s="45" t="s">
        <v>323</v>
      </c>
      <c r="C28" s="46">
        <v>116899.54209916094</v>
      </c>
      <c r="D28" s="46">
        <v>7589.2149321199995</v>
      </c>
      <c r="E28" s="46">
        <v>4022.0544880410366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226">
        <v>29368.059704791543</v>
      </c>
    </row>
    <row r="29" spans="1:13" ht="21" hidden="1">
      <c r="A29" s="44">
        <v>2550</v>
      </c>
      <c r="B29" s="45" t="s">
        <v>324</v>
      </c>
      <c r="C29" s="46">
        <v>124834.52184657006</v>
      </c>
      <c r="D29" s="46">
        <v>7534.2461497700006</v>
      </c>
      <c r="E29" s="46">
        <v>5007.8127857662303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226">
        <v>39330.327313403614</v>
      </c>
    </row>
    <row r="30" spans="1:13" ht="21" hidden="1">
      <c r="A30" s="44">
        <v>2551</v>
      </c>
      <c r="B30" s="45" t="s">
        <v>325</v>
      </c>
      <c r="C30" s="46">
        <v>136027.20688108259</v>
      </c>
      <c r="D30" s="46">
        <v>7636.1947612100003</v>
      </c>
      <c r="E30" s="46">
        <v>6780.6102163100004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226">
        <v>39072.261565579996</v>
      </c>
    </row>
    <row r="31" spans="1:13" ht="21" hidden="1">
      <c r="A31" s="230">
        <v>2552</v>
      </c>
      <c r="B31" s="231" t="s">
        <v>326</v>
      </c>
      <c r="C31" s="232">
        <v>152373.70743629738</v>
      </c>
      <c r="D31" s="232">
        <v>7664.0495663299998</v>
      </c>
      <c r="E31" s="232">
        <v>7150.8176039283544</v>
      </c>
      <c r="F31" s="840">
        <v>0</v>
      </c>
      <c r="G31" s="840">
        <v>0</v>
      </c>
      <c r="H31" s="840">
        <v>0</v>
      </c>
      <c r="I31" s="841">
        <v>0</v>
      </c>
      <c r="J31" s="840">
        <v>0</v>
      </c>
      <c r="K31" s="840">
        <v>0</v>
      </c>
      <c r="L31" s="840">
        <v>0</v>
      </c>
      <c r="M31" s="843">
        <v>167188.57460655575</v>
      </c>
    </row>
    <row r="32" spans="1:13" ht="21" hidden="1">
      <c r="A32" s="85">
        <v>2553</v>
      </c>
      <c r="B32" s="86" t="s">
        <v>327</v>
      </c>
      <c r="C32" s="87">
        <v>183067.57962921329</v>
      </c>
      <c r="D32" s="87">
        <v>7644.3993247399994</v>
      </c>
      <c r="E32" s="87">
        <v>8365.3639051567261</v>
      </c>
      <c r="F32" s="840">
        <v>0</v>
      </c>
      <c r="G32" s="840">
        <v>0</v>
      </c>
      <c r="H32" s="840">
        <v>0</v>
      </c>
      <c r="I32" s="842">
        <v>0</v>
      </c>
      <c r="J32" s="840">
        <v>0</v>
      </c>
      <c r="K32" s="840">
        <v>0</v>
      </c>
      <c r="L32" s="840">
        <v>0</v>
      </c>
      <c r="M32" s="844">
        <v>199077.34285911001</v>
      </c>
    </row>
    <row r="33" spans="1:13" ht="36" hidden="1" customHeight="1">
      <c r="A33" s="85">
        <v>2554</v>
      </c>
      <c r="B33" s="88" t="s">
        <v>328</v>
      </c>
      <c r="C33" s="87">
        <v>210387</v>
      </c>
      <c r="D33" s="87">
        <v>7617</v>
      </c>
      <c r="E33" s="87">
        <v>8980</v>
      </c>
      <c r="F33" s="840">
        <v>0</v>
      </c>
      <c r="G33" s="840">
        <v>0</v>
      </c>
      <c r="H33" s="840">
        <v>0</v>
      </c>
      <c r="I33" s="842">
        <v>0</v>
      </c>
      <c r="J33" s="840">
        <v>0</v>
      </c>
      <c r="K33" s="840">
        <v>0</v>
      </c>
      <c r="L33" s="840">
        <v>0</v>
      </c>
      <c r="M33" s="212">
        <v>226984</v>
      </c>
    </row>
    <row r="34" spans="1:13" ht="36" customHeight="1">
      <c r="A34" s="85">
        <v>2555</v>
      </c>
      <c r="B34" s="88" t="s">
        <v>329</v>
      </c>
      <c r="C34" s="87">
        <v>239348</v>
      </c>
      <c r="D34" s="87">
        <v>7324</v>
      </c>
      <c r="E34" s="87">
        <v>9475</v>
      </c>
      <c r="F34" s="840">
        <v>0</v>
      </c>
      <c r="G34" s="840">
        <v>0</v>
      </c>
      <c r="H34" s="840">
        <v>0</v>
      </c>
      <c r="I34" s="842">
        <v>1.05549038</v>
      </c>
      <c r="J34" s="840">
        <v>0</v>
      </c>
      <c r="K34" s="840">
        <v>0</v>
      </c>
      <c r="L34" s="840">
        <v>0</v>
      </c>
      <c r="M34" s="212">
        <v>256148.05549038001</v>
      </c>
    </row>
    <row r="35" spans="1:13" ht="36" customHeight="1">
      <c r="A35" s="85">
        <v>2556</v>
      </c>
      <c r="B35" s="88" t="s">
        <v>330</v>
      </c>
      <c r="C35" s="89">
        <v>273082.01718192693</v>
      </c>
      <c r="D35" s="87">
        <v>6862.3006926900007</v>
      </c>
      <c r="E35" s="87">
        <v>10285.594666151999</v>
      </c>
      <c r="F35" s="840">
        <v>0</v>
      </c>
      <c r="G35" s="840">
        <v>0</v>
      </c>
      <c r="H35" s="840">
        <v>0</v>
      </c>
      <c r="I35" s="842">
        <v>0</v>
      </c>
      <c r="J35" s="840">
        <v>0</v>
      </c>
      <c r="K35" s="840">
        <v>0</v>
      </c>
      <c r="L35" s="840">
        <v>0</v>
      </c>
      <c r="M35" s="212">
        <v>290229.91254076897</v>
      </c>
    </row>
    <row r="36" spans="1:13" ht="36" customHeight="1">
      <c r="A36" s="85">
        <v>2557</v>
      </c>
      <c r="B36" s="88" t="s">
        <v>331</v>
      </c>
      <c r="C36" s="89">
        <v>307172.30241003289</v>
      </c>
      <c r="D36" s="87">
        <v>6801.1929243800014</v>
      </c>
      <c r="E36" s="87">
        <v>11184.423502719328</v>
      </c>
      <c r="F36" s="840">
        <v>0</v>
      </c>
      <c r="G36" s="840">
        <v>0</v>
      </c>
      <c r="H36" s="840">
        <v>0</v>
      </c>
      <c r="I36" s="842">
        <v>-1.05549038</v>
      </c>
      <c r="J36" s="840">
        <v>0</v>
      </c>
      <c r="K36" s="840">
        <v>0</v>
      </c>
      <c r="L36" s="840">
        <v>0</v>
      </c>
      <c r="M36" s="212">
        <v>325156.86334675224</v>
      </c>
    </row>
    <row r="37" spans="1:13" ht="36" customHeight="1">
      <c r="A37" s="85">
        <v>2558</v>
      </c>
      <c r="B37" s="88" t="s">
        <v>334</v>
      </c>
      <c r="C37" s="236">
        <v>285561.4827377281</v>
      </c>
      <c r="D37" s="236">
        <v>6459.5544864439998</v>
      </c>
      <c r="E37" s="236">
        <v>4582.488435136449</v>
      </c>
      <c r="F37" s="936">
        <v>4791.93352942</v>
      </c>
      <c r="G37" s="936">
        <v>1545.7207885800001</v>
      </c>
      <c r="H37" s="936">
        <v>1987.57719331</v>
      </c>
      <c r="I37" s="936">
        <v>5.4236791700000007</v>
      </c>
      <c r="J37" s="936">
        <v>9736.1909958978649</v>
      </c>
      <c r="K37" s="936">
        <v>43883.8132150073</v>
      </c>
      <c r="L37" s="176">
        <v>2546.1836605299995</v>
      </c>
      <c r="M37" s="212">
        <v>361100.36872122379</v>
      </c>
    </row>
    <row r="38" spans="1:13" ht="36" customHeight="1">
      <c r="A38" s="85">
        <v>2559</v>
      </c>
      <c r="B38" s="88" t="s">
        <v>793</v>
      </c>
      <c r="C38" s="236">
        <v>320550.44947019324</v>
      </c>
      <c r="D38" s="236">
        <v>6131.9134247780003</v>
      </c>
      <c r="E38" s="236">
        <v>5130.3354517558882</v>
      </c>
      <c r="F38" s="236">
        <v>6280.3542608999987</v>
      </c>
      <c r="G38" s="236">
        <v>3214.4795312299993</v>
      </c>
      <c r="H38" s="236">
        <v>1829.91386934</v>
      </c>
      <c r="I38" s="236">
        <v>-1.693865</v>
      </c>
      <c r="J38" s="236">
        <v>10269.106983531296</v>
      </c>
      <c r="K38" s="236">
        <v>46576.643348771482</v>
      </c>
      <c r="L38" s="953">
        <v>2584.0806640326073</v>
      </c>
      <c r="M38" s="212">
        <v>402565.58313953248</v>
      </c>
    </row>
    <row r="39" spans="1:13" ht="36" customHeight="1">
      <c r="A39" s="85">
        <v>2560</v>
      </c>
      <c r="B39" s="88" t="s">
        <v>801</v>
      </c>
      <c r="C39" s="236">
        <v>340211.24578116002</v>
      </c>
      <c r="D39" s="236">
        <v>5816.0382224519999</v>
      </c>
      <c r="E39" s="236">
        <v>5055.2457915511932</v>
      </c>
      <c r="F39" s="236">
        <v>7536.7821393300019</v>
      </c>
      <c r="G39" s="236">
        <v>5124.0299070000001</v>
      </c>
      <c r="H39" s="236">
        <v>1708.7012257699998</v>
      </c>
      <c r="I39" s="236">
        <v>-3.4314359999999997</v>
      </c>
      <c r="J39" s="236">
        <v>8934.4361204237903</v>
      </c>
      <c r="K39" s="236">
        <v>49477.431856459771</v>
      </c>
      <c r="L39" s="953">
        <v>4628.6339977043572</v>
      </c>
      <c r="M39" s="212">
        <v>428489.11360585113</v>
      </c>
    </row>
    <row r="40" spans="1:13" ht="36" customHeight="1">
      <c r="A40" s="90">
        <v>2561</v>
      </c>
      <c r="B40" s="91" t="s">
        <v>878</v>
      </c>
      <c r="C40" s="237">
        <v>342547.33855858742</v>
      </c>
      <c r="D40" s="237">
        <v>5547.0872229127526</v>
      </c>
      <c r="E40" s="237">
        <v>5778.3533110607559</v>
      </c>
      <c r="F40" s="237">
        <v>8279.8667331499983</v>
      </c>
      <c r="G40" s="237">
        <v>9951.3777267400019</v>
      </c>
      <c r="H40" s="237">
        <v>1583.7420393000002</v>
      </c>
      <c r="I40" s="237">
        <v>34.151761</v>
      </c>
      <c r="J40" s="237">
        <v>8322.6487697554167</v>
      </c>
      <c r="K40" s="237">
        <v>54401.222768117543</v>
      </c>
      <c r="L40" s="944">
        <v>4077.5503135542172</v>
      </c>
      <c r="M40" s="1023">
        <v>440523.33920417813</v>
      </c>
    </row>
    <row r="41" spans="1:13" ht="21">
      <c r="A41" s="51"/>
      <c r="B41" s="93"/>
      <c r="C41" s="47"/>
      <c r="D41" s="47"/>
      <c r="E41" s="47"/>
      <c r="F41" s="47"/>
      <c r="G41" s="47"/>
      <c r="H41" s="47"/>
      <c r="I41" s="47"/>
      <c r="J41" s="50"/>
      <c r="K41" s="50"/>
      <c r="L41" s="50"/>
      <c r="M41" s="50"/>
    </row>
    <row r="42" spans="1:13" ht="21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</row>
    <row r="43" spans="1:13" ht="21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</row>
  </sheetData>
  <mergeCells count="8">
    <mergeCell ref="I3:M3"/>
    <mergeCell ref="C5:I5"/>
    <mergeCell ref="J5:L5"/>
    <mergeCell ref="M5:M6"/>
    <mergeCell ref="A1:M1"/>
    <mergeCell ref="A2:M2"/>
    <mergeCell ref="A4:B6"/>
    <mergeCell ref="C4:M4"/>
  </mergeCells>
  <pageMargins left="0.25" right="0.25" top="0.75" bottom="0.75" header="0.3" footer="0.3"/>
  <pageSetup paperSize="9" scale="84" orientation="landscape" horizontalDpi="200" verticalDpi="2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M43"/>
  <sheetViews>
    <sheetView workbookViewId="0">
      <selection sqref="A1:XFD1048576"/>
    </sheetView>
  </sheetViews>
  <sheetFormatPr defaultColWidth="9" defaultRowHeight="15"/>
  <cols>
    <col min="1" max="2" width="6.85546875" style="96" customWidth="1"/>
    <col min="3" max="3" width="14.5703125" style="96" bestFit="1" customWidth="1"/>
    <col min="4" max="5" width="11.28515625" style="96" customWidth="1"/>
    <col min="6" max="6" width="11.42578125" style="96" customWidth="1"/>
    <col min="7" max="7" width="14.85546875" style="96" customWidth="1"/>
    <col min="8" max="8" width="19" style="96" customWidth="1"/>
    <col min="9" max="9" width="18.28515625" style="96" customWidth="1"/>
    <col min="10" max="12" width="11.28515625" style="96" customWidth="1"/>
    <col min="13" max="13" width="14.42578125" style="96" customWidth="1"/>
    <col min="14" max="16384" width="9" style="96"/>
  </cols>
  <sheetData>
    <row r="1" spans="1:13" ht="28.5">
      <c r="A1" s="1590" t="s">
        <v>856</v>
      </c>
      <c r="B1" s="1590"/>
      <c r="C1" s="1590"/>
      <c r="D1" s="1590"/>
      <c r="E1" s="1590"/>
      <c r="F1" s="1590"/>
      <c r="G1" s="1590"/>
      <c r="H1" s="1590"/>
      <c r="I1" s="1590"/>
      <c r="J1" s="1590"/>
      <c r="K1" s="1590"/>
      <c r="L1" s="1590"/>
      <c r="M1" s="1590"/>
    </row>
    <row r="2" spans="1:13" ht="28.5">
      <c r="A2" s="1590" t="s">
        <v>923</v>
      </c>
      <c r="B2" s="1590"/>
      <c r="C2" s="1590"/>
      <c r="D2" s="1590"/>
      <c r="E2" s="1590"/>
      <c r="F2" s="1590"/>
      <c r="G2" s="1590"/>
      <c r="H2" s="1590"/>
      <c r="I2" s="1590"/>
      <c r="J2" s="1590"/>
      <c r="K2" s="1590"/>
      <c r="L2" s="1590"/>
      <c r="M2" s="1590"/>
    </row>
    <row r="3" spans="1:13" ht="23.25">
      <c r="A3" s="80"/>
      <c r="B3" s="81"/>
      <c r="C3" s="238">
        <v>1000</v>
      </c>
      <c r="E3" s="228"/>
      <c r="F3" s="228"/>
      <c r="G3" s="228"/>
      <c r="H3" s="228"/>
      <c r="I3" s="228"/>
      <c r="J3" s="1612" t="s">
        <v>269</v>
      </c>
      <c r="K3" s="1612"/>
      <c r="L3" s="1612"/>
      <c r="M3" s="1612"/>
    </row>
    <row r="4" spans="1:13" ht="48" customHeight="1">
      <c r="A4" s="1598" t="s">
        <v>413</v>
      </c>
      <c r="B4" s="1599"/>
      <c r="C4" s="1610" t="s">
        <v>554</v>
      </c>
      <c r="D4" s="1610"/>
      <c r="E4" s="1610"/>
      <c r="F4" s="1610"/>
      <c r="G4" s="1610"/>
      <c r="H4" s="1610"/>
      <c r="I4" s="1610"/>
      <c r="J4" s="1610"/>
      <c r="K4" s="1610"/>
      <c r="L4" s="1610"/>
      <c r="M4" s="1610"/>
    </row>
    <row r="5" spans="1:13" s="229" customFormat="1" ht="48" customHeight="1">
      <c r="A5" s="1600"/>
      <c r="B5" s="1601"/>
      <c r="C5" s="1610" t="s">
        <v>547</v>
      </c>
      <c r="D5" s="1610"/>
      <c r="E5" s="1610"/>
      <c r="F5" s="1610"/>
      <c r="G5" s="1610"/>
      <c r="H5" s="1610"/>
      <c r="I5" s="1610"/>
      <c r="J5" s="1604" t="s">
        <v>548</v>
      </c>
      <c r="K5" s="1605"/>
      <c r="L5" s="1606"/>
      <c r="M5" s="1611" t="s">
        <v>270</v>
      </c>
    </row>
    <row r="6" spans="1:13" ht="56.25" customHeight="1">
      <c r="A6" s="1602"/>
      <c r="B6" s="1603"/>
      <c r="C6" s="225" t="s">
        <v>409</v>
      </c>
      <c r="D6" s="217" t="s">
        <v>410</v>
      </c>
      <c r="E6" s="217" t="s">
        <v>411</v>
      </c>
      <c r="F6" s="217" t="s">
        <v>414</v>
      </c>
      <c r="G6" s="217" t="s">
        <v>415</v>
      </c>
      <c r="H6" s="217" t="s">
        <v>416</v>
      </c>
      <c r="I6" s="217" t="s">
        <v>412</v>
      </c>
      <c r="J6" s="227" t="s">
        <v>551</v>
      </c>
      <c r="K6" s="227" t="s">
        <v>552</v>
      </c>
      <c r="L6" s="227" t="s">
        <v>553</v>
      </c>
      <c r="M6" s="1611"/>
    </row>
    <row r="7" spans="1:13" ht="21" hidden="1">
      <c r="A7" s="44">
        <v>2527</v>
      </c>
      <c r="B7" s="45" t="s">
        <v>302</v>
      </c>
      <c r="C7" s="82">
        <v>0</v>
      </c>
      <c r="D7" s="82">
        <v>7.0000000000000007E-2</v>
      </c>
      <c r="E7" s="82">
        <v>0</v>
      </c>
      <c r="F7" s="97">
        <v>0</v>
      </c>
      <c r="G7" s="97">
        <v>0</v>
      </c>
      <c r="H7" s="97">
        <v>0</v>
      </c>
      <c r="I7" s="97">
        <v>0</v>
      </c>
      <c r="J7" s="97">
        <v>0</v>
      </c>
      <c r="K7" s="97">
        <v>0</v>
      </c>
      <c r="L7" s="97">
        <v>0</v>
      </c>
      <c r="M7" s="240">
        <v>1563.481</v>
      </c>
    </row>
    <row r="8" spans="1:13" ht="21" hidden="1">
      <c r="A8" s="44">
        <v>2528</v>
      </c>
      <c r="B8" s="45" t="s">
        <v>303</v>
      </c>
      <c r="C8" s="82">
        <v>0</v>
      </c>
      <c r="D8" s="82">
        <v>4.5999999999999999E-2</v>
      </c>
      <c r="E8" s="82">
        <v>0</v>
      </c>
      <c r="F8" s="97">
        <v>0</v>
      </c>
      <c r="G8" s="97">
        <v>0</v>
      </c>
      <c r="H8" s="97">
        <v>0</v>
      </c>
      <c r="I8" s="97">
        <v>0</v>
      </c>
      <c r="J8" s="97">
        <v>0</v>
      </c>
      <c r="K8" s="97">
        <v>0</v>
      </c>
      <c r="L8" s="97">
        <v>0</v>
      </c>
      <c r="M8" s="241">
        <v>1561.04</v>
      </c>
    </row>
    <row r="9" spans="1:13" ht="21" hidden="1">
      <c r="A9" s="44">
        <v>2529</v>
      </c>
      <c r="B9" s="45" t="s">
        <v>304</v>
      </c>
      <c r="C9" s="82">
        <v>1.012</v>
      </c>
      <c r="D9" s="82">
        <v>3.3000000000000002E-2</v>
      </c>
      <c r="E9" s="82">
        <v>0</v>
      </c>
      <c r="F9" s="97">
        <v>0</v>
      </c>
      <c r="G9" s="97">
        <v>0</v>
      </c>
      <c r="H9" s="97">
        <v>0</v>
      </c>
      <c r="I9" s="97">
        <v>0</v>
      </c>
      <c r="J9" s="97">
        <v>0</v>
      </c>
      <c r="K9" s="97">
        <v>0</v>
      </c>
      <c r="L9" s="97">
        <v>0</v>
      </c>
      <c r="M9" s="242">
        <v>1828.915</v>
      </c>
    </row>
    <row r="10" spans="1:13" ht="21" hidden="1">
      <c r="A10" s="44">
        <v>2530</v>
      </c>
      <c r="B10" s="45" t="s">
        <v>305</v>
      </c>
      <c r="C10" s="82">
        <v>8.8010000000000002</v>
      </c>
      <c r="D10" s="82">
        <v>3.1E-2</v>
      </c>
      <c r="E10" s="82">
        <v>0</v>
      </c>
      <c r="F10" s="97">
        <v>0</v>
      </c>
      <c r="G10" s="97">
        <v>0</v>
      </c>
      <c r="H10" s="97">
        <v>0</v>
      </c>
      <c r="I10" s="97">
        <v>0</v>
      </c>
      <c r="J10" s="97">
        <v>0</v>
      </c>
      <c r="K10" s="97">
        <v>0</v>
      </c>
      <c r="L10" s="97">
        <v>0</v>
      </c>
      <c r="M10" s="226">
        <v>2614.567</v>
      </c>
    </row>
    <row r="11" spans="1:13" ht="21" hidden="1">
      <c r="A11" s="44">
        <v>2531</v>
      </c>
      <c r="B11" s="45" t="s">
        <v>306</v>
      </c>
      <c r="C11" s="82">
        <v>3.8730000000000002</v>
      </c>
      <c r="D11" s="82">
        <v>0</v>
      </c>
      <c r="E11" s="82">
        <v>0</v>
      </c>
      <c r="F11" s="97">
        <v>0</v>
      </c>
      <c r="G11" s="97">
        <v>0</v>
      </c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226">
        <v>3523.902</v>
      </c>
    </row>
    <row r="12" spans="1:13" ht="21" hidden="1">
      <c r="A12" s="44">
        <v>2532</v>
      </c>
      <c r="B12" s="45" t="s">
        <v>307</v>
      </c>
      <c r="C12" s="82">
        <v>3.9159999999999999</v>
      </c>
      <c r="D12" s="82">
        <v>0</v>
      </c>
      <c r="E12" s="82">
        <v>0</v>
      </c>
      <c r="F12" s="97">
        <v>0</v>
      </c>
      <c r="G12" s="97">
        <v>0</v>
      </c>
      <c r="H12" s="97">
        <v>0</v>
      </c>
      <c r="I12" s="97">
        <v>0</v>
      </c>
      <c r="J12" s="97">
        <v>0</v>
      </c>
      <c r="K12" s="97">
        <v>0</v>
      </c>
      <c r="L12" s="97">
        <v>0</v>
      </c>
      <c r="M12" s="226">
        <v>4852.8450000000003</v>
      </c>
    </row>
    <row r="13" spans="1:13" ht="21" hidden="1">
      <c r="A13" s="44">
        <v>2533</v>
      </c>
      <c r="B13" s="45" t="s">
        <v>308</v>
      </c>
      <c r="C13" s="82">
        <v>7.8380000000000001</v>
      </c>
      <c r="D13" s="82">
        <v>0</v>
      </c>
      <c r="E13" s="82">
        <v>0</v>
      </c>
      <c r="F13" s="97">
        <v>0</v>
      </c>
      <c r="G13" s="97">
        <v>0</v>
      </c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226">
        <v>6642.2820000000002</v>
      </c>
    </row>
    <row r="14" spans="1:13" ht="21" hidden="1">
      <c r="A14" s="44">
        <v>2534</v>
      </c>
      <c r="B14" s="45" t="s">
        <v>309</v>
      </c>
      <c r="C14" s="82">
        <v>47.984999999999999</v>
      </c>
      <c r="D14" s="82">
        <v>0</v>
      </c>
      <c r="E14" s="82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226">
        <v>7305.4740000000002</v>
      </c>
    </row>
    <row r="15" spans="1:13" ht="21" hidden="1">
      <c r="A15" s="44">
        <v>2535</v>
      </c>
      <c r="B15" s="45" t="s">
        <v>310</v>
      </c>
      <c r="C15" s="82">
        <v>94.772999999999996</v>
      </c>
      <c r="D15" s="82">
        <v>0</v>
      </c>
      <c r="E15" s="82">
        <v>11.478999999999999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226">
        <v>8198.2160000000003</v>
      </c>
    </row>
    <row r="16" spans="1:13" ht="21" hidden="1">
      <c r="A16" s="44">
        <v>2536</v>
      </c>
      <c r="B16" s="45" t="s">
        <v>311</v>
      </c>
      <c r="C16" s="82">
        <v>89.927000000000007</v>
      </c>
      <c r="D16" s="82">
        <v>0</v>
      </c>
      <c r="E16" s="82">
        <v>100.134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226">
        <v>9110.4589999999989</v>
      </c>
    </row>
    <row r="17" spans="1:13" ht="21" hidden="1">
      <c r="A17" s="44">
        <v>2537</v>
      </c>
      <c r="B17" s="45" t="s">
        <v>312</v>
      </c>
      <c r="C17" s="82">
        <v>39.735999999999997</v>
      </c>
      <c r="D17" s="82">
        <v>0</v>
      </c>
      <c r="E17" s="82">
        <v>158.55799999999999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226">
        <v>10543.962</v>
      </c>
    </row>
    <row r="18" spans="1:13" ht="21" hidden="1">
      <c r="A18" s="44">
        <v>2538</v>
      </c>
      <c r="B18" s="45" t="s">
        <v>313</v>
      </c>
      <c r="C18" s="82">
        <v>48.323999999999998</v>
      </c>
      <c r="D18" s="82">
        <v>0</v>
      </c>
      <c r="E18" s="82">
        <v>235.65100000000001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226">
        <v>12543.849</v>
      </c>
    </row>
    <row r="19" spans="1:13" ht="21" hidden="1">
      <c r="A19" s="44">
        <v>2539</v>
      </c>
      <c r="B19" s="45" t="s">
        <v>314</v>
      </c>
      <c r="C19" s="82">
        <v>36.965000000000003</v>
      </c>
      <c r="D19" s="82">
        <v>0</v>
      </c>
      <c r="E19" s="82">
        <v>308.55599999999998</v>
      </c>
      <c r="F19" s="97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226">
        <v>14616.698999999999</v>
      </c>
    </row>
    <row r="20" spans="1:13" ht="21" hidden="1">
      <c r="A20" s="44">
        <v>2540</v>
      </c>
      <c r="B20" s="45" t="s">
        <v>315</v>
      </c>
      <c r="C20" s="82">
        <v>25.356999999999999</v>
      </c>
      <c r="D20" s="82">
        <v>0</v>
      </c>
      <c r="E20" s="82">
        <v>384.87200000000001</v>
      </c>
      <c r="F20" s="97">
        <v>0</v>
      </c>
      <c r="G20" s="97">
        <v>0</v>
      </c>
      <c r="H20" s="97">
        <v>0</v>
      </c>
      <c r="I20" s="97">
        <v>0</v>
      </c>
      <c r="J20" s="97">
        <v>0</v>
      </c>
      <c r="K20" s="97">
        <v>0</v>
      </c>
      <c r="L20" s="97">
        <v>0</v>
      </c>
      <c r="M20" s="226">
        <v>12671.138999999999</v>
      </c>
    </row>
    <row r="21" spans="1:13" ht="21" hidden="1">
      <c r="A21" s="44">
        <v>2541</v>
      </c>
      <c r="B21" s="45" t="s">
        <v>316</v>
      </c>
      <c r="C21" s="82">
        <v>8.1489999999999991</v>
      </c>
      <c r="D21" s="82">
        <v>0</v>
      </c>
      <c r="E21" s="82">
        <v>322.73500000000001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97">
        <v>0</v>
      </c>
      <c r="L21" s="97">
        <v>0</v>
      </c>
      <c r="M21" s="226">
        <v>9771.4149999999991</v>
      </c>
    </row>
    <row r="22" spans="1:13" ht="21" hidden="1">
      <c r="A22" s="44">
        <v>2542</v>
      </c>
      <c r="B22" s="45" t="s">
        <v>317</v>
      </c>
      <c r="C22" s="82">
        <v>5.0839999999999996</v>
      </c>
      <c r="D22" s="82">
        <v>0</v>
      </c>
      <c r="E22" s="82">
        <v>357.34800000000001</v>
      </c>
      <c r="F22" s="97">
        <v>0</v>
      </c>
      <c r="G22" s="97">
        <v>0</v>
      </c>
      <c r="H22" s="97">
        <v>0</v>
      </c>
      <c r="I22" s="97">
        <v>0</v>
      </c>
      <c r="J22" s="97">
        <v>0</v>
      </c>
      <c r="K22" s="97">
        <v>0</v>
      </c>
      <c r="L22" s="97">
        <v>0</v>
      </c>
      <c r="M22" s="226">
        <v>13525.031999999999</v>
      </c>
    </row>
    <row r="23" spans="1:13" ht="21" hidden="1">
      <c r="A23" s="44">
        <v>2543</v>
      </c>
      <c r="B23" s="45" t="s">
        <v>318</v>
      </c>
      <c r="C23" s="82">
        <v>2217</v>
      </c>
      <c r="D23" s="82">
        <v>0</v>
      </c>
      <c r="E23" s="82">
        <v>432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  <c r="L23" s="97">
        <v>0</v>
      </c>
      <c r="M23" s="226">
        <v>17202</v>
      </c>
    </row>
    <row r="24" spans="1:13" ht="21" hidden="1">
      <c r="A24" s="44">
        <v>2544</v>
      </c>
      <c r="B24" s="45" t="s">
        <v>319</v>
      </c>
      <c r="C24" s="46">
        <v>8458</v>
      </c>
      <c r="D24" s="46">
        <v>0</v>
      </c>
      <c r="E24" s="46">
        <v>1103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226">
        <v>20929</v>
      </c>
    </row>
    <row r="25" spans="1:13" ht="21" hidden="1">
      <c r="A25" s="44">
        <v>2546</v>
      </c>
      <c r="B25" s="45" t="s">
        <v>320</v>
      </c>
      <c r="C25" s="46">
        <v>9525.83031553</v>
      </c>
      <c r="D25" s="46">
        <v>0</v>
      </c>
      <c r="E25" s="46">
        <v>2608.9474112500002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0</v>
      </c>
      <c r="M25" s="226">
        <v>29524.979268050003</v>
      </c>
    </row>
    <row r="26" spans="1:13" ht="21" hidden="1">
      <c r="A26" s="44">
        <v>2547</v>
      </c>
      <c r="B26" s="45" t="s">
        <v>321</v>
      </c>
      <c r="C26" s="46">
        <v>10163.434621170001</v>
      </c>
      <c r="D26" s="46">
        <v>0</v>
      </c>
      <c r="E26" s="46">
        <v>4054.9041674099994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226">
        <v>26593.342659887265</v>
      </c>
    </row>
    <row r="27" spans="1:13" ht="21" hidden="1">
      <c r="A27" s="44">
        <v>2548</v>
      </c>
      <c r="B27" s="45" t="s">
        <v>322</v>
      </c>
      <c r="C27" s="46">
        <v>7977.7991317500018</v>
      </c>
      <c r="D27" s="46">
        <v>0</v>
      </c>
      <c r="E27" s="46">
        <v>6157.1087104899989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226">
        <v>27522.121653687391</v>
      </c>
    </row>
    <row r="28" spans="1:13" ht="21" hidden="1">
      <c r="A28" s="44">
        <v>2549</v>
      </c>
      <c r="B28" s="45" t="s">
        <v>323</v>
      </c>
      <c r="C28" s="46">
        <v>1607.28942061</v>
      </c>
      <c r="D28" s="46">
        <v>0</v>
      </c>
      <c r="E28" s="46">
        <v>6653.345420749999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7">
        <v>0</v>
      </c>
      <c r="L28" s="97">
        <v>0</v>
      </c>
      <c r="M28" s="226">
        <v>29368.059704791543</v>
      </c>
    </row>
    <row r="29" spans="1:13" ht="21" hidden="1">
      <c r="A29" s="44">
        <v>2550</v>
      </c>
      <c r="B29" s="45" t="s">
        <v>324</v>
      </c>
      <c r="C29" s="46">
        <v>8311.6046796800001</v>
      </c>
      <c r="D29" s="46">
        <v>0</v>
      </c>
      <c r="E29" s="46">
        <v>8981.1173319299996</v>
      </c>
      <c r="F29" s="97">
        <v>0</v>
      </c>
      <c r="G29" s="97">
        <v>0</v>
      </c>
      <c r="H29" s="97">
        <v>0</v>
      </c>
      <c r="I29" s="97">
        <v>0</v>
      </c>
      <c r="J29" s="97">
        <v>0</v>
      </c>
      <c r="K29" s="97">
        <v>0</v>
      </c>
      <c r="L29" s="97">
        <v>0</v>
      </c>
      <c r="M29" s="226">
        <v>39330.327313403614</v>
      </c>
    </row>
    <row r="30" spans="1:13" ht="21" hidden="1">
      <c r="A30" s="44">
        <v>2551</v>
      </c>
      <c r="B30" s="45" t="s">
        <v>325</v>
      </c>
      <c r="C30" s="46">
        <v>10753.726496949999</v>
      </c>
      <c r="D30" s="46">
        <v>0</v>
      </c>
      <c r="E30" s="46">
        <v>13005.029995880001</v>
      </c>
      <c r="F30" s="97">
        <v>0</v>
      </c>
      <c r="G30" s="97">
        <v>0</v>
      </c>
      <c r="H30" s="97">
        <v>0</v>
      </c>
      <c r="I30" s="97">
        <v>0</v>
      </c>
      <c r="J30" s="97">
        <v>0</v>
      </c>
      <c r="K30" s="97">
        <v>0</v>
      </c>
      <c r="L30" s="97">
        <v>0</v>
      </c>
      <c r="M30" s="226">
        <v>39072.261565579996</v>
      </c>
    </row>
    <row r="31" spans="1:13" ht="21" hidden="1">
      <c r="A31" s="230">
        <v>2552</v>
      </c>
      <c r="B31" s="231" t="s">
        <v>326</v>
      </c>
      <c r="C31" s="232">
        <v>11153.5453008</v>
      </c>
      <c r="D31" s="940">
        <v>0</v>
      </c>
      <c r="E31" s="232">
        <v>19314.850674759611</v>
      </c>
      <c r="F31" s="840">
        <v>0</v>
      </c>
      <c r="G31" s="840">
        <v>0</v>
      </c>
      <c r="H31" s="840">
        <v>0</v>
      </c>
      <c r="I31" s="271">
        <v>0</v>
      </c>
      <c r="J31" s="840">
        <v>0</v>
      </c>
      <c r="K31" s="840">
        <v>0</v>
      </c>
      <c r="L31" s="840">
        <v>0</v>
      </c>
      <c r="M31" s="843">
        <v>30468.395975559612</v>
      </c>
    </row>
    <row r="32" spans="1:13" ht="36" hidden="1" customHeight="1">
      <c r="A32" s="85">
        <v>2553</v>
      </c>
      <c r="B32" s="86" t="s">
        <v>327</v>
      </c>
      <c r="C32" s="87">
        <v>6955.6449863400003</v>
      </c>
      <c r="D32" s="271">
        <v>0</v>
      </c>
      <c r="E32" s="87">
        <v>22450.303273448102</v>
      </c>
      <c r="F32" s="840">
        <v>0</v>
      </c>
      <c r="G32" s="840">
        <v>0</v>
      </c>
      <c r="H32" s="840">
        <v>0</v>
      </c>
      <c r="I32" s="271">
        <v>0</v>
      </c>
      <c r="J32" s="840">
        <v>0</v>
      </c>
      <c r="K32" s="840">
        <v>0</v>
      </c>
      <c r="L32" s="840">
        <v>0</v>
      </c>
      <c r="M32" s="844">
        <v>29405.948259788103</v>
      </c>
    </row>
    <row r="33" spans="1:13" ht="36" hidden="1" customHeight="1">
      <c r="A33" s="85">
        <v>2554</v>
      </c>
      <c r="B33" s="88" t="s">
        <v>328</v>
      </c>
      <c r="C33" s="87">
        <v>9767</v>
      </c>
      <c r="D33" s="271">
        <v>0</v>
      </c>
      <c r="E33" s="87">
        <v>20921</v>
      </c>
      <c r="F33" s="840">
        <v>0</v>
      </c>
      <c r="G33" s="840">
        <v>0</v>
      </c>
      <c r="H33" s="840">
        <v>0</v>
      </c>
      <c r="I33" s="271">
        <v>0</v>
      </c>
      <c r="J33" s="840">
        <v>0</v>
      </c>
      <c r="K33" s="840">
        <v>0</v>
      </c>
      <c r="L33" s="840">
        <v>0</v>
      </c>
      <c r="M33" s="212">
        <v>30688</v>
      </c>
    </row>
    <row r="34" spans="1:13" ht="36" customHeight="1">
      <c r="A34" s="85">
        <v>2555</v>
      </c>
      <c r="B34" s="88" t="s">
        <v>329</v>
      </c>
      <c r="C34" s="87">
        <v>16845</v>
      </c>
      <c r="D34" s="271">
        <v>0</v>
      </c>
      <c r="E34" s="87">
        <v>30401</v>
      </c>
      <c r="F34" s="840">
        <v>0</v>
      </c>
      <c r="G34" s="840">
        <v>0</v>
      </c>
      <c r="H34" s="840">
        <v>0</v>
      </c>
      <c r="I34" s="271">
        <v>0</v>
      </c>
      <c r="J34" s="840">
        <v>0</v>
      </c>
      <c r="K34" s="840">
        <v>0</v>
      </c>
      <c r="L34" s="840">
        <v>0</v>
      </c>
      <c r="M34" s="212">
        <v>47246</v>
      </c>
    </row>
    <row r="35" spans="1:13" ht="36" customHeight="1">
      <c r="A35" s="85">
        <v>2556</v>
      </c>
      <c r="B35" s="88" t="s">
        <v>330</v>
      </c>
      <c r="C35" s="89">
        <v>14344.772643719998</v>
      </c>
      <c r="D35" s="271">
        <v>0</v>
      </c>
      <c r="E35" s="87">
        <v>38070.693660439996</v>
      </c>
      <c r="F35" s="840">
        <v>0</v>
      </c>
      <c r="G35" s="840">
        <v>0</v>
      </c>
      <c r="H35" s="840">
        <v>0</v>
      </c>
      <c r="I35" s="271">
        <v>0</v>
      </c>
      <c r="J35" s="840">
        <v>0</v>
      </c>
      <c r="K35" s="840">
        <v>0</v>
      </c>
      <c r="L35" s="840">
        <v>0</v>
      </c>
      <c r="M35" s="212">
        <v>52415.466304159992</v>
      </c>
    </row>
    <row r="36" spans="1:13" ht="36" customHeight="1">
      <c r="A36" s="85">
        <v>2557</v>
      </c>
      <c r="B36" s="88" t="s">
        <v>331</v>
      </c>
      <c r="C36" s="89">
        <v>24740.276307300002</v>
      </c>
      <c r="D36" s="271">
        <v>0</v>
      </c>
      <c r="E36" s="87">
        <v>36080.147463438225</v>
      </c>
      <c r="F36" s="840">
        <v>0</v>
      </c>
      <c r="G36" s="840">
        <v>0</v>
      </c>
      <c r="H36" s="840">
        <v>0</v>
      </c>
      <c r="I36" s="271">
        <v>0</v>
      </c>
      <c r="J36" s="840">
        <v>0</v>
      </c>
      <c r="K36" s="840">
        <v>0</v>
      </c>
      <c r="L36" s="840">
        <v>0</v>
      </c>
      <c r="M36" s="212">
        <v>60820.423770738227</v>
      </c>
    </row>
    <row r="37" spans="1:13" ht="36" customHeight="1">
      <c r="A37" s="85">
        <v>2558</v>
      </c>
      <c r="B37" s="88" t="s">
        <v>334</v>
      </c>
      <c r="C37" s="236">
        <v>12157.65641028</v>
      </c>
      <c r="D37" s="937">
        <v>0</v>
      </c>
      <c r="E37" s="236">
        <v>30779.562304855001</v>
      </c>
      <c r="F37" s="936">
        <v>39.341760799999996</v>
      </c>
      <c r="G37" s="936">
        <v>2544.1190237799997</v>
      </c>
      <c r="H37" s="936">
        <v>14.167900770000001</v>
      </c>
      <c r="I37" s="211">
        <v>0</v>
      </c>
      <c r="J37" s="243">
        <v>2332.1698949702272</v>
      </c>
      <c r="K37" s="243">
        <v>318.08840406824413</v>
      </c>
      <c r="L37" s="243">
        <v>2879.2922384499998</v>
      </c>
      <c r="M37" s="212">
        <v>51064.397937973466</v>
      </c>
    </row>
    <row r="38" spans="1:13" ht="36" customHeight="1">
      <c r="A38" s="85">
        <v>2559</v>
      </c>
      <c r="B38" s="88" t="s">
        <v>793</v>
      </c>
      <c r="C38" s="236">
        <v>12777.223830905512</v>
      </c>
      <c r="D38" s="937">
        <v>0</v>
      </c>
      <c r="E38" s="236">
        <v>30126.291563304974</v>
      </c>
      <c r="F38" s="936">
        <v>51.122679229999996</v>
      </c>
      <c r="G38" s="936">
        <v>1088.8360895099997</v>
      </c>
      <c r="H38" s="936">
        <v>206.68480839000003</v>
      </c>
      <c r="I38" s="211">
        <v>0</v>
      </c>
      <c r="J38" s="243">
        <v>2261.5252556418145</v>
      </c>
      <c r="K38" s="243">
        <v>358.66661431938127</v>
      </c>
      <c r="L38" s="243">
        <v>2567.0406782600003</v>
      </c>
      <c r="M38" s="212">
        <v>49437.391519561672</v>
      </c>
    </row>
    <row r="39" spans="1:13" ht="36" customHeight="1">
      <c r="A39" s="85">
        <v>2560</v>
      </c>
      <c r="B39" s="88" t="s">
        <v>801</v>
      </c>
      <c r="C39" s="236">
        <v>16754.283885094253</v>
      </c>
      <c r="D39" s="937">
        <v>0</v>
      </c>
      <c r="E39" s="236">
        <v>33453.934102940635</v>
      </c>
      <c r="F39" s="936">
        <v>552.13429496000003</v>
      </c>
      <c r="G39" s="936">
        <v>5871.2706240739999</v>
      </c>
      <c r="H39" s="936">
        <v>123.2436745</v>
      </c>
      <c r="I39" s="211">
        <v>0</v>
      </c>
      <c r="J39" s="243">
        <v>1935.7881931320594</v>
      </c>
      <c r="K39" s="243">
        <v>414.27109182731152</v>
      </c>
      <c r="L39" s="243">
        <v>2449.7302925200001</v>
      </c>
      <c r="M39" s="212">
        <v>61554.65615904826</v>
      </c>
    </row>
    <row r="40" spans="1:13" ht="36" customHeight="1">
      <c r="A40" s="90">
        <v>2561</v>
      </c>
      <c r="B40" s="91" t="s">
        <v>878</v>
      </c>
      <c r="C40" s="237">
        <v>22476.285879492822</v>
      </c>
      <c r="D40" s="237">
        <v>0</v>
      </c>
      <c r="E40" s="237">
        <v>33405.934621290988</v>
      </c>
      <c r="F40" s="237">
        <v>316.55085140999995</v>
      </c>
      <c r="G40" s="237">
        <v>18765.711159579994</v>
      </c>
      <c r="H40" s="237">
        <v>28.49849051</v>
      </c>
      <c r="I40" s="939">
        <v>0</v>
      </c>
      <c r="J40" s="939">
        <v>3670.9993141622845</v>
      </c>
      <c r="K40" s="939">
        <v>622.26795809038356</v>
      </c>
      <c r="L40" s="939">
        <v>3446.0788891799998</v>
      </c>
      <c r="M40" s="1023">
        <v>82732.327163716458</v>
      </c>
    </row>
    <row r="41" spans="1:13" ht="21">
      <c r="A41" s="51"/>
      <c r="B41" s="93"/>
      <c r="C41" s="47"/>
      <c r="D41" s="47"/>
      <c r="E41" s="47"/>
      <c r="F41" s="47"/>
      <c r="G41" s="47"/>
      <c r="H41" s="47"/>
      <c r="I41" s="47"/>
      <c r="J41" s="50"/>
      <c r="K41" s="50"/>
      <c r="L41" s="50"/>
      <c r="M41" s="50"/>
    </row>
    <row r="42" spans="1:13" ht="21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</row>
    <row r="43" spans="1:13" ht="21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</row>
  </sheetData>
  <mergeCells count="8">
    <mergeCell ref="A1:M1"/>
    <mergeCell ref="A2:M2"/>
    <mergeCell ref="J3:M3"/>
    <mergeCell ref="A4:B6"/>
    <mergeCell ref="C4:M4"/>
    <mergeCell ref="C5:I5"/>
    <mergeCell ref="J5:L5"/>
    <mergeCell ref="M5:M6"/>
  </mergeCells>
  <pageMargins left="0.25" right="0.25" top="0.75" bottom="0.75" header="0.3" footer="0.3"/>
  <pageSetup paperSize="9" scale="85" orientation="landscape" horizontalDpi="200" verticalDpi="2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S32"/>
  <sheetViews>
    <sheetView zoomScale="90" zoomScaleNormal="90" workbookViewId="0">
      <selection sqref="A1:XFD1048576"/>
    </sheetView>
  </sheetViews>
  <sheetFormatPr defaultRowHeight="21"/>
  <cols>
    <col min="1" max="1" width="13.85546875" style="64" customWidth="1"/>
    <col min="2" max="2" width="20.28515625" style="116" customWidth="1"/>
    <col min="3" max="3" width="18.42578125" style="116" customWidth="1"/>
    <col min="4" max="4" width="18.28515625" style="116" customWidth="1"/>
    <col min="5" max="5" width="16" style="116" customWidth="1"/>
    <col min="6" max="6" width="19.28515625" style="116" customWidth="1"/>
    <col min="7" max="7" width="14.7109375" style="116" customWidth="1"/>
    <col min="8" max="8" width="13.42578125" style="116" customWidth="1"/>
    <col min="9" max="9" width="20.28515625" style="116" bestFit="1" customWidth="1"/>
    <col min="10" max="10" width="19.42578125" style="116" customWidth="1"/>
    <col min="11" max="11" width="19.5703125" style="116" customWidth="1"/>
    <col min="12" max="12" width="15.85546875" style="116" customWidth="1"/>
    <col min="13" max="13" width="17.7109375" style="116" customWidth="1"/>
    <col min="14" max="14" width="10.42578125" style="64" customWidth="1"/>
    <col min="15" max="15" width="7.85546875" style="64" customWidth="1"/>
    <col min="16" max="16" width="20.7109375" style="64" customWidth="1"/>
    <col min="17" max="17" width="12.140625" style="64" customWidth="1"/>
    <col min="18" max="18" width="24.42578125" style="64" customWidth="1"/>
    <col min="19" max="19" width="13.42578125" style="64" customWidth="1"/>
    <col min="20" max="253" width="9" style="64"/>
    <col min="254" max="254" width="9.5703125" style="64" customWidth="1"/>
    <col min="255" max="255" width="20.28515625" style="64" customWidth="1"/>
    <col min="256" max="256" width="18.42578125" style="64" customWidth="1"/>
    <col min="257" max="257" width="18.28515625" style="64" customWidth="1"/>
    <col min="258" max="258" width="16" style="64" customWidth="1"/>
    <col min="259" max="259" width="18" style="64" customWidth="1"/>
    <col min="260" max="260" width="22.42578125" style="64" customWidth="1"/>
    <col min="261" max="261" width="20.28515625" style="64" customWidth="1"/>
    <col min="262" max="263" width="18.7109375" style="64" customWidth="1"/>
    <col min="264" max="264" width="22.5703125" style="64" customWidth="1"/>
    <col min="265" max="266" width="21.140625" style="64" customWidth="1"/>
    <col min="267" max="267" width="13.42578125" style="64" customWidth="1"/>
    <col min="268" max="268" width="15.85546875" style="64" customWidth="1"/>
    <col min="269" max="269" width="17.7109375" style="64" customWidth="1"/>
    <col min="270" max="270" width="10.42578125" style="64" customWidth="1"/>
    <col min="271" max="509" width="9" style="64"/>
    <col min="510" max="510" width="9.5703125" style="64" customWidth="1"/>
    <col min="511" max="511" width="20.28515625" style="64" customWidth="1"/>
    <col min="512" max="512" width="18.42578125" style="64" customWidth="1"/>
    <col min="513" max="513" width="18.28515625" style="64" customWidth="1"/>
    <col min="514" max="514" width="16" style="64" customWidth="1"/>
    <col min="515" max="515" width="18" style="64" customWidth="1"/>
    <col min="516" max="516" width="22.42578125" style="64" customWidth="1"/>
    <col min="517" max="517" width="20.28515625" style="64" customWidth="1"/>
    <col min="518" max="519" width="18.7109375" style="64" customWidth="1"/>
    <col min="520" max="520" width="22.5703125" style="64" customWidth="1"/>
    <col min="521" max="522" width="21.140625" style="64" customWidth="1"/>
    <col min="523" max="523" width="13.42578125" style="64" customWidth="1"/>
    <col min="524" max="524" width="15.85546875" style="64" customWidth="1"/>
    <col min="525" max="525" width="17.7109375" style="64" customWidth="1"/>
    <col min="526" max="526" width="10.42578125" style="64" customWidth="1"/>
    <col min="527" max="765" width="9" style="64"/>
    <col min="766" max="766" width="9.5703125" style="64" customWidth="1"/>
    <col min="767" max="767" width="20.28515625" style="64" customWidth="1"/>
    <col min="768" max="768" width="18.42578125" style="64" customWidth="1"/>
    <col min="769" max="769" width="18.28515625" style="64" customWidth="1"/>
    <col min="770" max="770" width="16" style="64" customWidth="1"/>
    <col min="771" max="771" width="18" style="64" customWidth="1"/>
    <col min="772" max="772" width="22.42578125" style="64" customWidth="1"/>
    <col min="773" max="773" width="20.28515625" style="64" customWidth="1"/>
    <col min="774" max="775" width="18.7109375" style="64" customWidth="1"/>
    <col min="776" max="776" width="22.5703125" style="64" customWidth="1"/>
    <col min="777" max="778" width="21.140625" style="64" customWidth="1"/>
    <col min="779" max="779" width="13.42578125" style="64" customWidth="1"/>
    <col min="780" max="780" width="15.85546875" style="64" customWidth="1"/>
    <col min="781" max="781" width="17.7109375" style="64" customWidth="1"/>
    <col min="782" max="782" width="10.42578125" style="64" customWidth="1"/>
    <col min="783" max="1021" width="9" style="64"/>
    <col min="1022" max="1022" width="9.5703125" style="64" customWidth="1"/>
    <col min="1023" max="1023" width="20.28515625" style="64" customWidth="1"/>
    <col min="1024" max="1024" width="18.42578125" style="64" customWidth="1"/>
    <col min="1025" max="1025" width="18.28515625" style="64" customWidth="1"/>
    <col min="1026" max="1026" width="16" style="64" customWidth="1"/>
    <col min="1027" max="1027" width="18" style="64" customWidth="1"/>
    <col min="1028" max="1028" width="22.42578125" style="64" customWidth="1"/>
    <col min="1029" max="1029" width="20.28515625" style="64" customWidth="1"/>
    <col min="1030" max="1031" width="18.7109375" style="64" customWidth="1"/>
    <col min="1032" max="1032" width="22.5703125" style="64" customWidth="1"/>
    <col min="1033" max="1034" width="21.140625" style="64" customWidth="1"/>
    <col min="1035" max="1035" width="13.42578125" style="64" customWidth="1"/>
    <col min="1036" max="1036" width="15.85546875" style="64" customWidth="1"/>
    <col min="1037" max="1037" width="17.7109375" style="64" customWidth="1"/>
    <col min="1038" max="1038" width="10.42578125" style="64" customWidth="1"/>
    <col min="1039" max="1277" width="9" style="64"/>
    <col min="1278" max="1278" width="9.5703125" style="64" customWidth="1"/>
    <col min="1279" max="1279" width="20.28515625" style="64" customWidth="1"/>
    <col min="1280" max="1280" width="18.42578125" style="64" customWidth="1"/>
    <col min="1281" max="1281" width="18.28515625" style="64" customWidth="1"/>
    <col min="1282" max="1282" width="16" style="64" customWidth="1"/>
    <col min="1283" max="1283" width="18" style="64" customWidth="1"/>
    <col min="1284" max="1284" width="22.42578125" style="64" customWidth="1"/>
    <col min="1285" max="1285" width="20.28515625" style="64" customWidth="1"/>
    <col min="1286" max="1287" width="18.7109375" style="64" customWidth="1"/>
    <col min="1288" max="1288" width="22.5703125" style="64" customWidth="1"/>
    <col min="1289" max="1290" width="21.140625" style="64" customWidth="1"/>
    <col min="1291" max="1291" width="13.42578125" style="64" customWidth="1"/>
    <col min="1292" max="1292" width="15.85546875" style="64" customWidth="1"/>
    <col min="1293" max="1293" width="17.7109375" style="64" customWidth="1"/>
    <col min="1294" max="1294" width="10.42578125" style="64" customWidth="1"/>
    <col min="1295" max="1533" width="9" style="64"/>
    <col min="1534" max="1534" width="9.5703125" style="64" customWidth="1"/>
    <col min="1535" max="1535" width="20.28515625" style="64" customWidth="1"/>
    <col min="1536" max="1536" width="18.42578125" style="64" customWidth="1"/>
    <col min="1537" max="1537" width="18.28515625" style="64" customWidth="1"/>
    <col min="1538" max="1538" width="16" style="64" customWidth="1"/>
    <col min="1539" max="1539" width="18" style="64" customWidth="1"/>
    <col min="1540" max="1540" width="22.42578125" style="64" customWidth="1"/>
    <col min="1541" max="1541" width="20.28515625" style="64" customWidth="1"/>
    <col min="1542" max="1543" width="18.7109375" style="64" customWidth="1"/>
    <col min="1544" max="1544" width="22.5703125" style="64" customWidth="1"/>
    <col min="1545" max="1546" width="21.140625" style="64" customWidth="1"/>
    <col min="1547" max="1547" width="13.42578125" style="64" customWidth="1"/>
    <col min="1548" max="1548" width="15.85546875" style="64" customWidth="1"/>
    <col min="1549" max="1549" width="17.7109375" style="64" customWidth="1"/>
    <col min="1550" max="1550" width="10.42578125" style="64" customWidth="1"/>
    <col min="1551" max="1789" width="9" style="64"/>
    <col min="1790" max="1790" width="9.5703125" style="64" customWidth="1"/>
    <col min="1791" max="1791" width="20.28515625" style="64" customWidth="1"/>
    <col min="1792" max="1792" width="18.42578125" style="64" customWidth="1"/>
    <col min="1793" max="1793" width="18.28515625" style="64" customWidth="1"/>
    <col min="1794" max="1794" width="16" style="64" customWidth="1"/>
    <col min="1795" max="1795" width="18" style="64" customWidth="1"/>
    <col min="1796" max="1796" width="22.42578125" style="64" customWidth="1"/>
    <col min="1797" max="1797" width="20.28515625" style="64" customWidth="1"/>
    <col min="1798" max="1799" width="18.7109375" style="64" customWidth="1"/>
    <col min="1800" max="1800" width="22.5703125" style="64" customWidth="1"/>
    <col min="1801" max="1802" width="21.140625" style="64" customWidth="1"/>
    <col min="1803" max="1803" width="13.42578125" style="64" customWidth="1"/>
    <col min="1804" max="1804" width="15.85546875" style="64" customWidth="1"/>
    <col min="1805" max="1805" width="17.7109375" style="64" customWidth="1"/>
    <col min="1806" max="1806" width="10.42578125" style="64" customWidth="1"/>
    <col min="1807" max="2045" width="9" style="64"/>
    <col min="2046" max="2046" width="9.5703125" style="64" customWidth="1"/>
    <col min="2047" max="2047" width="20.28515625" style="64" customWidth="1"/>
    <col min="2048" max="2048" width="18.42578125" style="64" customWidth="1"/>
    <col min="2049" max="2049" width="18.28515625" style="64" customWidth="1"/>
    <col min="2050" max="2050" width="16" style="64" customWidth="1"/>
    <col min="2051" max="2051" width="18" style="64" customWidth="1"/>
    <col min="2052" max="2052" width="22.42578125" style="64" customWidth="1"/>
    <col min="2053" max="2053" width="20.28515625" style="64" customWidth="1"/>
    <col min="2054" max="2055" width="18.7109375" style="64" customWidth="1"/>
    <col min="2056" max="2056" width="22.5703125" style="64" customWidth="1"/>
    <col min="2057" max="2058" width="21.140625" style="64" customWidth="1"/>
    <col min="2059" max="2059" width="13.42578125" style="64" customWidth="1"/>
    <col min="2060" max="2060" width="15.85546875" style="64" customWidth="1"/>
    <col min="2061" max="2061" width="17.7109375" style="64" customWidth="1"/>
    <col min="2062" max="2062" width="10.42578125" style="64" customWidth="1"/>
    <col min="2063" max="2301" width="9" style="64"/>
    <col min="2302" max="2302" width="9.5703125" style="64" customWidth="1"/>
    <col min="2303" max="2303" width="20.28515625" style="64" customWidth="1"/>
    <col min="2304" max="2304" width="18.42578125" style="64" customWidth="1"/>
    <col min="2305" max="2305" width="18.28515625" style="64" customWidth="1"/>
    <col min="2306" max="2306" width="16" style="64" customWidth="1"/>
    <col min="2307" max="2307" width="18" style="64" customWidth="1"/>
    <col min="2308" max="2308" width="22.42578125" style="64" customWidth="1"/>
    <col min="2309" max="2309" width="20.28515625" style="64" customWidth="1"/>
    <col min="2310" max="2311" width="18.7109375" style="64" customWidth="1"/>
    <col min="2312" max="2312" width="22.5703125" style="64" customWidth="1"/>
    <col min="2313" max="2314" width="21.140625" style="64" customWidth="1"/>
    <col min="2315" max="2315" width="13.42578125" style="64" customWidth="1"/>
    <col min="2316" max="2316" width="15.85546875" style="64" customWidth="1"/>
    <col min="2317" max="2317" width="17.7109375" style="64" customWidth="1"/>
    <col min="2318" max="2318" width="10.42578125" style="64" customWidth="1"/>
    <col min="2319" max="2557" width="9" style="64"/>
    <col min="2558" max="2558" width="9.5703125" style="64" customWidth="1"/>
    <col min="2559" max="2559" width="20.28515625" style="64" customWidth="1"/>
    <col min="2560" max="2560" width="18.42578125" style="64" customWidth="1"/>
    <col min="2561" max="2561" width="18.28515625" style="64" customWidth="1"/>
    <col min="2562" max="2562" width="16" style="64" customWidth="1"/>
    <col min="2563" max="2563" width="18" style="64" customWidth="1"/>
    <col min="2564" max="2564" width="22.42578125" style="64" customWidth="1"/>
    <col min="2565" max="2565" width="20.28515625" style="64" customWidth="1"/>
    <col min="2566" max="2567" width="18.7109375" style="64" customWidth="1"/>
    <col min="2568" max="2568" width="22.5703125" style="64" customWidth="1"/>
    <col min="2569" max="2570" width="21.140625" style="64" customWidth="1"/>
    <col min="2571" max="2571" width="13.42578125" style="64" customWidth="1"/>
    <col min="2572" max="2572" width="15.85546875" style="64" customWidth="1"/>
    <col min="2573" max="2573" width="17.7109375" style="64" customWidth="1"/>
    <col min="2574" max="2574" width="10.42578125" style="64" customWidth="1"/>
    <col min="2575" max="2813" width="9" style="64"/>
    <col min="2814" max="2814" width="9.5703125" style="64" customWidth="1"/>
    <col min="2815" max="2815" width="20.28515625" style="64" customWidth="1"/>
    <col min="2816" max="2816" width="18.42578125" style="64" customWidth="1"/>
    <col min="2817" max="2817" width="18.28515625" style="64" customWidth="1"/>
    <col min="2818" max="2818" width="16" style="64" customWidth="1"/>
    <col min="2819" max="2819" width="18" style="64" customWidth="1"/>
    <col min="2820" max="2820" width="22.42578125" style="64" customWidth="1"/>
    <col min="2821" max="2821" width="20.28515625" style="64" customWidth="1"/>
    <col min="2822" max="2823" width="18.7109375" style="64" customWidth="1"/>
    <col min="2824" max="2824" width="22.5703125" style="64" customWidth="1"/>
    <col min="2825" max="2826" width="21.140625" style="64" customWidth="1"/>
    <col min="2827" max="2827" width="13.42578125" style="64" customWidth="1"/>
    <col min="2828" max="2828" width="15.85546875" style="64" customWidth="1"/>
    <col min="2829" max="2829" width="17.7109375" style="64" customWidth="1"/>
    <col min="2830" max="2830" width="10.42578125" style="64" customWidth="1"/>
    <col min="2831" max="3069" width="9" style="64"/>
    <col min="3070" max="3070" width="9.5703125" style="64" customWidth="1"/>
    <col min="3071" max="3071" width="20.28515625" style="64" customWidth="1"/>
    <col min="3072" max="3072" width="18.42578125" style="64" customWidth="1"/>
    <col min="3073" max="3073" width="18.28515625" style="64" customWidth="1"/>
    <col min="3074" max="3074" width="16" style="64" customWidth="1"/>
    <col min="3075" max="3075" width="18" style="64" customWidth="1"/>
    <col min="3076" max="3076" width="22.42578125" style="64" customWidth="1"/>
    <col min="3077" max="3077" width="20.28515625" style="64" customWidth="1"/>
    <col min="3078" max="3079" width="18.7109375" style="64" customWidth="1"/>
    <col min="3080" max="3080" width="22.5703125" style="64" customWidth="1"/>
    <col min="3081" max="3082" width="21.140625" style="64" customWidth="1"/>
    <col min="3083" max="3083" width="13.42578125" style="64" customWidth="1"/>
    <col min="3084" max="3084" width="15.85546875" style="64" customWidth="1"/>
    <col min="3085" max="3085" width="17.7109375" style="64" customWidth="1"/>
    <col min="3086" max="3086" width="10.42578125" style="64" customWidth="1"/>
    <col min="3087" max="3325" width="9" style="64"/>
    <col min="3326" max="3326" width="9.5703125" style="64" customWidth="1"/>
    <col min="3327" max="3327" width="20.28515625" style="64" customWidth="1"/>
    <col min="3328" max="3328" width="18.42578125" style="64" customWidth="1"/>
    <col min="3329" max="3329" width="18.28515625" style="64" customWidth="1"/>
    <col min="3330" max="3330" width="16" style="64" customWidth="1"/>
    <col min="3331" max="3331" width="18" style="64" customWidth="1"/>
    <col min="3332" max="3332" width="22.42578125" style="64" customWidth="1"/>
    <col min="3333" max="3333" width="20.28515625" style="64" customWidth="1"/>
    <col min="3334" max="3335" width="18.7109375" style="64" customWidth="1"/>
    <col min="3336" max="3336" width="22.5703125" style="64" customWidth="1"/>
    <col min="3337" max="3338" width="21.140625" style="64" customWidth="1"/>
    <col min="3339" max="3339" width="13.42578125" style="64" customWidth="1"/>
    <col min="3340" max="3340" width="15.85546875" style="64" customWidth="1"/>
    <col min="3341" max="3341" width="17.7109375" style="64" customWidth="1"/>
    <col min="3342" max="3342" width="10.42578125" style="64" customWidth="1"/>
    <col min="3343" max="3581" width="9" style="64"/>
    <col min="3582" max="3582" width="9.5703125" style="64" customWidth="1"/>
    <col min="3583" max="3583" width="20.28515625" style="64" customWidth="1"/>
    <col min="3584" max="3584" width="18.42578125" style="64" customWidth="1"/>
    <col min="3585" max="3585" width="18.28515625" style="64" customWidth="1"/>
    <col min="3586" max="3586" width="16" style="64" customWidth="1"/>
    <col min="3587" max="3587" width="18" style="64" customWidth="1"/>
    <col min="3588" max="3588" width="22.42578125" style="64" customWidth="1"/>
    <col min="3589" max="3589" width="20.28515625" style="64" customWidth="1"/>
    <col min="3590" max="3591" width="18.7109375" style="64" customWidth="1"/>
    <col min="3592" max="3592" width="22.5703125" style="64" customWidth="1"/>
    <col min="3593" max="3594" width="21.140625" style="64" customWidth="1"/>
    <col min="3595" max="3595" width="13.42578125" style="64" customWidth="1"/>
    <col min="3596" max="3596" width="15.85546875" style="64" customWidth="1"/>
    <col min="3597" max="3597" width="17.7109375" style="64" customWidth="1"/>
    <col min="3598" max="3598" width="10.42578125" style="64" customWidth="1"/>
    <col min="3599" max="3837" width="9" style="64"/>
    <col min="3838" max="3838" width="9.5703125" style="64" customWidth="1"/>
    <col min="3839" max="3839" width="20.28515625" style="64" customWidth="1"/>
    <col min="3840" max="3840" width="18.42578125" style="64" customWidth="1"/>
    <col min="3841" max="3841" width="18.28515625" style="64" customWidth="1"/>
    <col min="3842" max="3842" width="16" style="64" customWidth="1"/>
    <col min="3843" max="3843" width="18" style="64" customWidth="1"/>
    <col min="3844" max="3844" width="22.42578125" style="64" customWidth="1"/>
    <col min="3845" max="3845" width="20.28515625" style="64" customWidth="1"/>
    <col min="3846" max="3847" width="18.7109375" style="64" customWidth="1"/>
    <col min="3848" max="3848" width="22.5703125" style="64" customWidth="1"/>
    <col min="3849" max="3850" width="21.140625" style="64" customWidth="1"/>
    <col min="3851" max="3851" width="13.42578125" style="64" customWidth="1"/>
    <col min="3852" max="3852" width="15.85546875" style="64" customWidth="1"/>
    <col min="3853" max="3853" width="17.7109375" style="64" customWidth="1"/>
    <col min="3854" max="3854" width="10.42578125" style="64" customWidth="1"/>
    <col min="3855" max="4093" width="9" style="64"/>
    <col min="4094" max="4094" width="9.5703125" style="64" customWidth="1"/>
    <col min="4095" max="4095" width="20.28515625" style="64" customWidth="1"/>
    <col min="4096" max="4096" width="18.42578125" style="64" customWidth="1"/>
    <col min="4097" max="4097" width="18.28515625" style="64" customWidth="1"/>
    <col min="4098" max="4098" width="16" style="64" customWidth="1"/>
    <col min="4099" max="4099" width="18" style="64" customWidth="1"/>
    <col min="4100" max="4100" width="22.42578125" style="64" customWidth="1"/>
    <col min="4101" max="4101" width="20.28515625" style="64" customWidth="1"/>
    <col min="4102" max="4103" width="18.7109375" style="64" customWidth="1"/>
    <col min="4104" max="4104" width="22.5703125" style="64" customWidth="1"/>
    <col min="4105" max="4106" width="21.140625" style="64" customWidth="1"/>
    <col min="4107" max="4107" width="13.42578125" style="64" customWidth="1"/>
    <col min="4108" max="4108" width="15.85546875" style="64" customWidth="1"/>
    <col min="4109" max="4109" width="17.7109375" style="64" customWidth="1"/>
    <col min="4110" max="4110" width="10.42578125" style="64" customWidth="1"/>
    <col min="4111" max="4349" width="9" style="64"/>
    <col min="4350" max="4350" width="9.5703125" style="64" customWidth="1"/>
    <col min="4351" max="4351" width="20.28515625" style="64" customWidth="1"/>
    <col min="4352" max="4352" width="18.42578125" style="64" customWidth="1"/>
    <col min="4353" max="4353" width="18.28515625" style="64" customWidth="1"/>
    <col min="4354" max="4354" width="16" style="64" customWidth="1"/>
    <col min="4355" max="4355" width="18" style="64" customWidth="1"/>
    <col min="4356" max="4356" width="22.42578125" style="64" customWidth="1"/>
    <col min="4357" max="4357" width="20.28515625" style="64" customWidth="1"/>
    <col min="4358" max="4359" width="18.7109375" style="64" customWidth="1"/>
    <col min="4360" max="4360" width="22.5703125" style="64" customWidth="1"/>
    <col min="4361" max="4362" width="21.140625" style="64" customWidth="1"/>
    <col min="4363" max="4363" width="13.42578125" style="64" customWidth="1"/>
    <col min="4364" max="4364" width="15.85546875" style="64" customWidth="1"/>
    <col min="4365" max="4365" width="17.7109375" style="64" customWidth="1"/>
    <col min="4366" max="4366" width="10.42578125" style="64" customWidth="1"/>
    <col min="4367" max="4605" width="9" style="64"/>
    <col min="4606" max="4606" width="9.5703125" style="64" customWidth="1"/>
    <col min="4607" max="4607" width="20.28515625" style="64" customWidth="1"/>
    <col min="4608" max="4608" width="18.42578125" style="64" customWidth="1"/>
    <col min="4609" max="4609" width="18.28515625" style="64" customWidth="1"/>
    <col min="4610" max="4610" width="16" style="64" customWidth="1"/>
    <col min="4611" max="4611" width="18" style="64" customWidth="1"/>
    <col min="4612" max="4612" width="22.42578125" style="64" customWidth="1"/>
    <col min="4613" max="4613" width="20.28515625" style="64" customWidth="1"/>
    <col min="4614" max="4615" width="18.7109375" style="64" customWidth="1"/>
    <col min="4616" max="4616" width="22.5703125" style="64" customWidth="1"/>
    <col min="4617" max="4618" width="21.140625" style="64" customWidth="1"/>
    <col min="4619" max="4619" width="13.42578125" style="64" customWidth="1"/>
    <col min="4620" max="4620" width="15.85546875" style="64" customWidth="1"/>
    <col min="4621" max="4621" width="17.7109375" style="64" customWidth="1"/>
    <col min="4622" max="4622" width="10.42578125" style="64" customWidth="1"/>
    <col min="4623" max="4861" width="9" style="64"/>
    <col min="4862" max="4862" width="9.5703125" style="64" customWidth="1"/>
    <col min="4863" max="4863" width="20.28515625" style="64" customWidth="1"/>
    <col min="4864" max="4864" width="18.42578125" style="64" customWidth="1"/>
    <col min="4865" max="4865" width="18.28515625" style="64" customWidth="1"/>
    <col min="4866" max="4866" width="16" style="64" customWidth="1"/>
    <col min="4867" max="4867" width="18" style="64" customWidth="1"/>
    <col min="4868" max="4868" width="22.42578125" style="64" customWidth="1"/>
    <col min="4869" max="4869" width="20.28515625" style="64" customWidth="1"/>
    <col min="4870" max="4871" width="18.7109375" style="64" customWidth="1"/>
    <col min="4872" max="4872" width="22.5703125" style="64" customWidth="1"/>
    <col min="4873" max="4874" width="21.140625" style="64" customWidth="1"/>
    <col min="4875" max="4875" width="13.42578125" style="64" customWidth="1"/>
    <col min="4876" max="4876" width="15.85546875" style="64" customWidth="1"/>
    <col min="4877" max="4877" width="17.7109375" style="64" customWidth="1"/>
    <col min="4878" max="4878" width="10.42578125" style="64" customWidth="1"/>
    <col min="4879" max="5117" width="9" style="64"/>
    <col min="5118" max="5118" width="9.5703125" style="64" customWidth="1"/>
    <col min="5119" max="5119" width="20.28515625" style="64" customWidth="1"/>
    <col min="5120" max="5120" width="18.42578125" style="64" customWidth="1"/>
    <col min="5121" max="5121" width="18.28515625" style="64" customWidth="1"/>
    <col min="5122" max="5122" width="16" style="64" customWidth="1"/>
    <col min="5123" max="5123" width="18" style="64" customWidth="1"/>
    <col min="5124" max="5124" width="22.42578125" style="64" customWidth="1"/>
    <col min="5125" max="5125" width="20.28515625" style="64" customWidth="1"/>
    <col min="5126" max="5127" width="18.7109375" style="64" customWidth="1"/>
    <col min="5128" max="5128" width="22.5703125" style="64" customWidth="1"/>
    <col min="5129" max="5130" width="21.140625" style="64" customWidth="1"/>
    <col min="5131" max="5131" width="13.42578125" style="64" customWidth="1"/>
    <col min="5132" max="5132" width="15.85546875" style="64" customWidth="1"/>
    <col min="5133" max="5133" width="17.7109375" style="64" customWidth="1"/>
    <col min="5134" max="5134" width="10.42578125" style="64" customWidth="1"/>
    <col min="5135" max="5373" width="9" style="64"/>
    <col min="5374" max="5374" width="9.5703125" style="64" customWidth="1"/>
    <col min="5375" max="5375" width="20.28515625" style="64" customWidth="1"/>
    <col min="5376" max="5376" width="18.42578125" style="64" customWidth="1"/>
    <col min="5377" max="5377" width="18.28515625" style="64" customWidth="1"/>
    <col min="5378" max="5378" width="16" style="64" customWidth="1"/>
    <col min="5379" max="5379" width="18" style="64" customWidth="1"/>
    <col min="5380" max="5380" width="22.42578125" style="64" customWidth="1"/>
    <col min="5381" max="5381" width="20.28515625" style="64" customWidth="1"/>
    <col min="5382" max="5383" width="18.7109375" style="64" customWidth="1"/>
    <col min="5384" max="5384" width="22.5703125" style="64" customWidth="1"/>
    <col min="5385" max="5386" width="21.140625" style="64" customWidth="1"/>
    <col min="5387" max="5387" width="13.42578125" style="64" customWidth="1"/>
    <col min="5388" max="5388" width="15.85546875" style="64" customWidth="1"/>
    <col min="5389" max="5389" width="17.7109375" style="64" customWidth="1"/>
    <col min="5390" max="5390" width="10.42578125" style="64" customWidth="1"/>
    <col min="5391" max="5629" width="9" style="64"/>
    <col min="5630" max="5630" width="9.5703125" style="64" customWidth="1"/>
    <col min="5631" max="5631" width="20.28515625" style="64" customWidth="1"/>
    <col min="5632" max="5632" width="18.42578125" style="64" customWidth="1"/>
    <col min="5633" max="5633" width="18.28515625" style="64" customWidth="1"/>
    <col min="5634" max="5634" width="16" style="64" customWidth="1"/>
    <col min="5635" max="5635" width="18" style="64" customWidth="1"/>
    <col min="5636" max="5636" width="22.42578125" style="64" customWidth="1"/>
    <col min="5637" max="5637" width="20.28515625" style="64" customWidth="1"/>
    <col min="5638" max="5639" width="18.7109375" style="64" customWidth="1"/>
    <col min="5640" max="5640" width="22.5703125" style="64" customWidth="1"/>
    <col min="5641" max="5642" width="21.140625" style="64" customWidth="1"/>
    <col min="5643" max="5643" width="13.42578125" style="64" customWidth="1"/>
    <col min="5644" max="5644" width="15.85546875" style="64" customWidth="1"/>
    <col min="5645" max="5645" width="17.7109375" style="64" customWidth="1"/>
    <col min="5646" max="5646" width="10.42578125" style="64" customWidth="1"/>
    <col min="5647" max="5885" width="9" style="64"/>
    <col min="5886" max="5886" width="9.5703125" style="64" customWidth="1"/>
    <col min="5887" max="5887" width="20.28515625" style="64" customWidth="1"/>
    <col min="5888" max="5888" width="18.42578125" style="64" customWidth="1"/>
    <col min="5889" max="5889" width="18.28515625" style="64" customWidth="1"/>
    <col min="5890" max="5890" width="16" style="64" customWidth="1"/>
    <col min="5891" max="5891" width="18" style="64" customWidth="1"/>
    <col min="5892" max="5892" width="22.42578125" style="64" customWidth="1"/>
    <col min="5893" max="5893" width="20.28515625" style="64" customWidth="1"/>
    <col min="5894" max="5895" width="18.7109375" style="64" customWidth="1"/>
    <col min="5896" max="5896" width="22.5703125" style="64" customWidth="1"/>
    <col min="5897" max="5898" width="21.140625" style="64" customWidth="1"/>
    <col min="5899" max="5899" width="13.42578125" style="64" customWidth="1"/>
    <col min="5900" max="5900" width="15.85546875" style="64" customWidth="1"/>
    <col min="5901" max="5901" width="17.7109375" style="64" customWidth="1"/>
    <col min="5902" max="5902" width="10.42578125" style="64" customWidth="1"/>
    <col min="5903" max="6141" width="9" style="64"/>
    <col min="6142" max="6142" width="9.5703125" style="64" customWidth="1"/>
    <col min="6143" max="6143" width="20.28515625" style="64" customWidth="1"/>
    <col min="6144" max="6144" width="18.42578125" style="64" customWidth="1"/>
    <col min="6145" max="6145" width="18.28515625" style="64" customWidth="1"/>
    <col min="6146" max="6146" width="16" style="64" customWidth="1"/>
    <col min="6147" max="6147" width="18" style="64" customWidth="1"/>
    <col min="6148" max="6148" width="22.42578125" style="64" customWidth="1"/>
    <col min="6149" max="6149" width="20.28515625" style="64" customWidth="1"/>
    <col min="6150" max="6151" width="18.7109375" style="64" customWidth="1"/>
    <col min="6152" max="6152" width="22.5703125" style="64" customWidth="1"/>
    <col min="6153" max="6154" width="21.140625" style="64" customWidth="1"/>
    <col min="6155" max="6155" width="13.42578125" style="64" customWidth="1"/>
    <col min="6156" max="6156" width="15.85546875" style="64" customWidth="1"/>
    <col min="6157" max="6157" width="17.7109375" style="64" customWidth="1"/>
    <col min="6158" max="6158" width="10.42578125" style="64" customWidth="1"/>
    <col min="6159" max="6397" width="9" style="64"/>
    <col min="6398" max="6398" width="9.5703125" style="64" customWidth="1"/>
    <col min="6399" max="6399" width="20.28515625" style="64" customWidth="1"/>
    <col min="6400" max="6400" width="18.42578125" style="64" customWidth="1"/>
    <col min="6401" max="6401" width="18.28515625" style="64" customWidth="1"/>
    <col min="6402" max="6402" width="16" style="64" customWidth="1"/>
    <col min="6403" max="6403" width="18" style="64" customWidth="1"/>
    <col min="6404" max="6404" width="22.42578125" style="64" customWidth="1"/>
    <col min="6405" max="6405" width="20.28515625" style="64" customWidth="1"/>
    <col min="6406" max="6407" width="18.7109375" style="64" customWidth="1"/>
    <col min="6408" max="6408" width="22.5703125" style="64" customWidth="1"/>
    <col min="6409" max="6410" width="21.140625" style="64" customWidth="1"/>
    <col min="6411" max="6411" width="13.42578125" style="64" customWidth="1"/>
    <col min="6412" max="6412" width="15.85546875" style="64" customWidth="1"/>
    <col min="6413" max="6413" width="17.7109375" style="64" customWidth="1"/>
    <col min="6414" max="6414" width="10.42578125" style="64" customWidth="1"/>
    <col min="6415" max="6653" width="9" style="64"/>
    <col min="6654" max="6654" width="9.5703125" style="64" customWidth="1"/>
    <col min="6655" max="6655" width="20.28515625" style="64" customWidth="1"/>
    <col min="6656" max="6656" width="18.42578125" style="64" customWidth="1"/>
    <col min="6657" max="6657" width="18.28515625" style="64" customWidth="1"/>
    <col min="6658" max="6658" width="16" style="64" customWidth="1"/>
    <col min="6659" max="6659" width="18" style="64" customWidth="1"/>
    <col min="6660" max="6660" width="22.42578125" style="64" customWidth="1"/>
    <col min="6661" max="6661" width="20.28515625" style="64" customWidth="1"/>
    <col min="6662" max="6663" width="18.7109375" style="64" customWidth="1"/>
    <col min="6664" max="6664" width="22.5703125" style="64" customWidth="1"/>
    <col min="6665" max="6666" width="21.140625" style="64" customWidth="1"/>
    <col min="6667" max="6667" width="13.42578125" style="64" customWidth="1"/>
    <col min="6668" max="6668" width="15.85546875" style="64" customWidth="1"/>
    <col min="6669" max="6669" width="17.7109375" style="64" customWidth="1"/>
    <col min="6670" max="6670" width="10.42578125" style="64" customWidth="1"/>
    <col min="6671" max="6909" width="9" style="64"/>
    <col min="6910" max="6910" width="9.5703125" style="64" customWidth="1"/>
    <col min="6911" max="6911" width="20.28515625" style="64" customWidth="1"/>
    <col min="6912" max="6912" width="18.42578125" style="64" customWidth="1"/>
    <col min="6913" max="6913" width="18.28515625" style="64" customWidth="1"/>
    <col min="6914" max="6914" width="16" style="64" customWidth="1"/>
    <col min="6915" max="6915" width="18" style="64" customWidth="1"/>
    <col min="6916" max="6916" width="22.42578125" style="64" customWidth="1"/>
    <col min="6917" max="6917" width="20.28515625" style="64" customWidth="1"/>
    <col min="6918" max="6919" width="18.7109375" style="64" customWidth="1"/>
    <col min="6920" max="6920" width="22.5703125" style="64" customWidth="1"/>
    <col min="6921" max="6922" width="21.140625" style="64" customWidth="1"/>
    <col min="6923" max="6923" width="13.42578125" style="64" customWidth="1"/>
    <col min="6924" max="6924" width="15.85546875" style="64" customWidth="1"/>
    <col min="6925" max="6925" width="17.7109375" style="64" customWidth="1"/>
    <col min="6926" max="6926" width="10.42578125" style="64" customWidth="1"/>
    <col min="6927" max="7165" width="9" style="64"/>
    <col min="7166" max="7166" width="9.5703125" style="64" customWidth="1"/>
    <col min="7167" max="7167" width="20.28515625" style="64" customWidth="1"/>
    <col min="7168" max="7168" width="18.42578125" style="64" customWidth="1"/>
    <col min="7169" max="7169" width="18.28515625" style="64" customWidth="1"/>
    <col min="7170" max="7170" width="16" style="64" customWidth="1"/>
    <col min="7171" max="7171" width="18" style="64" customWidth="1"/>
    <col min="7172" max="7172" width="22.42578125" style="64" customWidth="1"/>
    <col min="7173" max="7173" width="20.28515625" style="64" customWidth="1"/>
    <col min="7174" max="7175" width="18.7109375" style="64" customWidth="1"/>
    <col min="7176" max="7176" width="22.5703125" style="64" customWidth="1"/>
    <col min="7177" max="7178" width="21.140625" style="64" customWidth="1"/>
    <col min="7179" max="7179" width="13.42578125" style="64" customWidth="1"/>
    <col min="7180" max="7180" width="15.85546875" style="64" customWidth="1"/>
    <col min="7181" max="7181" width="17.7109375" style="64" customWidth="1"/>
    <col min="7182" max="7182" width="10.42578125" style="64" customWidth="1"/>
    <col min="7183" max="7421" width="9" style="64"/>
    <col min="7422" max="7422" width="9.5703125" style="64" customWidth="1"/>
    <col min="7423" max="7423" width="20.28515625" style="64" customWidth="1"/>
    <col min="7424" max="7424" width="18.42578125" style="64" customWidth="1"/>
    <col min="7425" max="7425" width="18.28515625" style="64" customWidth="1"/>
    <col min="7426" max="7426" width="16" style="64" customWidth="1"/>
    <col min="7427" max="7427" width="18" style="64" customWidth="1"/>
    <col min="7428" max="7428" width="22.42578125" style="64" customWidth="1"/>
    <col min="7429" max="7429" width="20.28515625" style="64" customWidth="1"/>
    <col min="7430" max="7431" width="18.7109375" style="64" customWidth="1"/>
    <col min="7432" max="7432" width="22.5703125" style="64" customWidth="1"/>
    <col min="7433" max="7434" width="21.140625" style="64" customWidth="1"/>
    <col min="7435" max="7435" width="13.42578125" style="64" customWidth="1"/>
    <col min="7436" max="7436" width="15.85546875" style="64" customWidth="1"/>
    <col min="7437" max="7437" width="17.7109375" style="64" customWidth="1"/>
    <col min="7438" max="7438" width="10.42578125" style="64" customWidth="1"/>
    <col min="7439" max="7677" width="9" style="64"/>
    <col min="7678" max="7678" width="9.5703125" style="64" customWidth="1"/>
    <col min="7679" max="7679" width="20.28515625" style="64" customWidth="1"/>
    <col min="7680" max="7680" width="18.42578125" style="64" customWidth="1"/>
    <col min="7681" max="7681" width="18.28515625" style="64" customWidth="1"/>
    <col min="7682" max="7682" width="16" style="64" customWidth="1"/>
    <col min="7683" max="7683" width="18" style="64" customWidth="1"/>
    <col min="7684" max="7684" width="22.42578125" style="64" customWidth="1"/>
    <col min="7685" max="7685" width="20.28515625" style="64" customWidth="1"/>
    <col min="7686" max="7687" width="18.7109375" style="64" customWidth="1"/>
    <col min="7688" max="7688" width="22.5703125" style="64" customWidth="1"/>
    <col min="7689" max="7690" width="21.140625" style="64" customWidth="1"/>
    <col min="7691" max="7691" width="13.42578125" style="64" customWidth="1"/>
    <col min="7692" max="7692" width="15.85546875" style="64" customWidth="1"/>
    <col min="7693" max="7693" width="17.7109375" style="64" customWidth="1"/>
    <col min="7694" max="7694" width="10.42578125" style="64" customWidth="1"/>
    <col min="7695" max="7933" width="9" style="64"/>
    <col min="7934" max="7934" width="9.5703125" style="64" customWidth="1"/>
    <col min="7935" max="7935" width="20.28515625" style="64" customWidth="1"/>
    <col min="7936" max="7936" width="18.42578125" style="64" customWidth="1"/>
    <col min="7937" max="7937" width="18.28515625" style="64" customWidth="1"/>
    <col min="7938" max="7938" width="16" style="64" customWidth="1"/>
    <col min="7939" max="7939" width="18" style="64" customWidth="1"/>
    <col min="7940" max="7940" width="22.42578125" style="64" customWidth="1"/>
    <col min="7941" max="7941" width="20.28515625" style="64" customWidth="1"/>
    <col min="7942" max="7943" width="18.7109375" style="64" customWidth="1"/>
    <col min="7944" max="7944" width="22.5703125" style="64" customWidth="1"/>
    <col min="7945" max="7946" width="21.140625" style="64" customWidth="1"/>
    <col min="7947" max="7947" width="13.42578125" style="64" customWidth="1"/>
    <col min="7948" max="7948" width="15.85546875" style="64" customWidth="1"/>
    <col min="7949" max="7949" width="17.7109375" style="64" customWidth="1"/>
    <col min="7950" max="7950" width="10.42578125" style="64" customWidth="1"/>
    <col min="7951" max="8189" width="9" style="64"/>
    <col min="8190" max="8190" width="9.5703125" style="64" customWidth="1"/>
    <col min="8191" max="8191" width="20.28515625" style="64" customWidth="1"/>
    <col min="8192" max="8192" width="18.42578125" style="64" customWidth="1"/>
    <col min="8193" max="8193" width="18.28515625" style="64" customWidth="1"/>
    <col min="8194" max="8194" width="16" style="64" customWidth="1"/>
    <col min="8195" max="8195" width="18" style="64" customWidth="1"/>
    <col min="8196" max="8196" width="22.42578125" style="64" customWidth="1"/>
    <col min="8197" max="8197" width="20.28515625" style="64" customWidth="1"/>
    <col min="8198" max="8199" width="18.7109375" style="64" customWidth="1"/>
    <col min="8200" max="8200" width="22.5703125" style="64" customWidth="1"/>
    <col min="8201" max="8202" width="21.140625" style="64" customWidth="1"/>
    <col min="8203" max="8203" width="13.42578125" style="64" customWidth="1"/>
    <col min="8204" max="8204" width="15.85546875" style="64" customWidth="1"/>
    <col min="8205" max="8205" width="17.7109375" style="64" customWidth="1"/>
    <col min="8206" max="8206" width="10.42578125" style="64" customWidth="1"/>
    <col min="8207" max="8445" width="9" style="64"/>
    <col min="8446" max="8446" width="9.5703125" style="64" customWidth="1"/>
    <col min="8447" max="8447" width="20.28515625" style="64" customWidth="1"/>
    <col min="8448" max="8448" width="18.42578125" style="64" customWidth="1"/>
    <col min="8449" max="8449" width="18.28515625" style="64" customWidth="1"/>
    <col min="8450" max="8450" width="16" style="64" customWidth="1"/>
    <col min="8451" max="8451" width="18" style="64" customWidth="1"/>
    <col min="8452" max="8452" width="22.42578125" style="64" customWidth="1"/>
    <col min="8453" max="8453" width="20.28515625" style="64" customWidth="1"/>
    <col min="8454" max="8455" width="18.7109375" style="64" customWidth="1"/>
    <col min="8456" max="8456" width="22.5703125" style="64" customWidth="1"/>
    <col min="8457" max="8458" width="21.140625" style="64" customWidth="1"/>
    <col min="8459" max="8459" width="13.42578125" style="64" customWidth="1"/>
    <col min="8460" max="8460" width="15.85546875" style="64" customWidth="1"/>
    <col min="8461" max="8461" width="17.7109375" style="64" customWidth="1"/>
    <col min="8462" max="8462" width="10.42578125" style="64" customWidth="1"/>
    <col min="8463" max="8701" width="9" style="64"/>
    <col min="8702" max="8702" width="9.5703125" style="64" customWidth="1"/>
    <col min="8703" max="8703" width="20.28515625" style="64" customWidth="1"/>
    <col min="8704" max="8704" width="18.42578125" style="64" customWidth="1"/>
    <col min="8705" max="8705" width="18.28515625" style="64" customWidth="1"/>
    <col min="8706" max="8706" width="16" style="64" customWidth="1"/>
    <col min="8707" max="8707" width="18" style="64" customWidth="1"/>
    <col min="8708" max="8708" width="22.42578125" style="64" customWidth="1"/>
    <col min="8709" max="8709" width="20.28515625" style="64" customWidth="1"/>
    <col min="8710" max="8711" width="18.7109375" style="64" customWidth="1"/>
    <col min="8712" max="8712" width="22.5703125" style="64" customWidth="1"/>
    <col min="8713" max="8714" width="21.140625" style="64" customWidth="1"/>
    <col min="8715" max="8715" width="13.42578125" style="64" customWidth="1"/>
    <col min="8716" max="8716" width="15.85546875" style="64" customWidth="1"/>
    <col min="8717" max="8717" width="17.7109375" style="64" customWidth="1"/>
    <col min="8718" max="8718" width="10.42578125" style="64" customWidth="1"/>
    <col min="8719" max="8957" width="9" style="64"/>
    <col min="8958" max="8958" width="9.5703125" style="64" customWidth="1"/>
    <col min="8959" max="8959" width="20.28515625" style="64" customWidth="1"/>
    <col min="8960" max="8960" width="18.42578125" style="64" customWidth="1"/>
    <col min="8961" max="8961" width="18.28515625" style="64" customWidth="1"/>
    <col min="8962" max="8962" width="16" style="64" customWidth="1"/>
    <col min="8963" max="8963" width="18" style="64" customWidth="1"/>
    <col min="8964" max="8964" width="22.42578125" style="64" customWidth="1"/>
    <col min="8965" max="8965" width="20.28515625" style="64" customWidth="1"/>
    <col min="8966" max="8967" width="18.7109375" style="64" customWidth="1"/>
    <col min="8968" max="8968" width="22.5703125" style="64" customWidth="1"/>
    <col min="8969" max="8970" width="21.140625" style="64" customWidth="1"/>
    <col min="8971" max="8971" width="13.42578125" style="64" customWidth="1"/>
    <col min="8972" max="8972" width="15.85546875" style="64" customWidth="1"/>
    <col min="8973" max="8973" width="17.7109375" style="64" customWidth="1"/>
    <col min="8974" max="8974" width="10.42578125" style="64" customWidth="1"/>
    <col min="8975" max="9213" width="9" style="64"/>
    <col min="9214" max="9214" width="9.5703125" style="64" customWidth="1"/>
    <col min="9215" max="9215" width="20.28515625" style="64" customWidth="1"/>
    <col min="9216" max="9216" width="18.42578125" style="64" customWidth="1"/>
    <col min="9217" max="9217" width="18.28515625" style="64" customWidth="1"/>
    <col min="9218" max="9218" width="16" style="64" customWidth="1"/>
    <col min="9219" max="9219" width="18" style="64" customWidth="1"/>
    <col min="9220" max="9220" width="22.42578125" style="64" customWidth="1"/>
    <col min="9221" max="9221" width="20.28515625" style="64" customWidth="1"/>
    <col min="9222" max="9223" width="18.7109375" style="64" customWidth="1"/>
    <col min="9224" max="9224" width="22.5703125" style="64" customWidth="1"/>
    <col min="9225" max="9226" width="21.140625" style="64" customWidth="1"/>
    <col min="9227" max="9227" width="13.42578125" style="64" customWidth="1"/>
    <col min="9228" max="9228" width="15.85546875" style="64" customWidth="1"/>
    <col min="9229" max="9229" width="17.7109375" style="64" customWidth="1"/>
    <col min="9230" max="9230" width="10.42578125" style="64" customWidth="1"/>
    <col min="9231" max="9469" width="9" style="64"/>
    <col min="9470" max="9470" width="9.5703125" style="64" customWidth="1"/>
    <col min="9471" max="9471" width="20.28515625" style="64" customWidth="1"/>
    <col min="9472" max="9472" width="18.42578125" style="64" customWidth="1"/>
    <col min="9473" max="9473" width="18.28515625" style="64" customWidth="1"/>
    <col min="9474" max="9474" width="16" style="64" customWidth="1"/>
    <col min="9475" max="9475" width="18" style="64" customWidth="1"/>
    <col min="9476" max="9476" width="22.42578125" style="64" customWidth="1"/>
    <col min="9477" max="9477" width="20.28515625" style="64" customWidth="1"/>
    <col min="9478" max="9479" width="18.7109375" style="64" customWidth="1"/>
    <col min="9480" max="9480" width="22.5703125" style="64" customWidth="1"/>
    <col min="9481" max="9482" width="21.140625" style="64" customWidth="1"/>
    <col min="9483" max="9483" width="13.42578125" style="64" customWidth="1"/>
    <col min="9484" max="9484" width="15.85546875" style="64" customWidth="1"/>
    <col min="9485" max="9485" width="17.7109375" style="64" customWidth="1"/>
    <col min="9486" max="9486" width="10.42578125" style="64" customWidth="1"/>
    <col min="9487" max="9725" width="9" style="64"/>
    <col min="9726" max="9726" width="9.5703125" style="64" customWidth="1"/>
    <col min="9727" max="9727" width="20.28515625" style="64" customWidth="1"/>
    <col min="9728" max="9728" width="18.42578125" style="64" customWidth="1"/>
    <col min="9729" max="9729" width="18.28515625" style="64" customWidth="1"/>
    <col min="9730" max="9730" width="16" style="64" customWidth="1"/>
    <col min="9731" max="9731" width="18" style="64" customWidth="1"/>
    <col min="9732" max="9732" width="22.42578125" style="64" customWidth="1"/>
    <col min="9733" max="9733" width="20.28515625" style="64" customWidth="1"/>
    <col min="9734" max="9735" width="18.7109375" style="64" customWidth="1"/>
    <col min="9736" max="9736" width="22.5703125" style="64" customWidth="1"/>
    <col min="9737" max="9738" width="21.140625" style="64" customWidth="1"/>
    <col min="9739" max="9739" width="13.42578125" style="64" customWidth="1"/>
    <col min="9740" max="9740" width="15.85546875" style="64" customWidth="1"/>
    <col min="9741" max="9741" width="17.7109375" style="64" customWidth="1"/>
    <col min="9742" max="9742" width="10.42578125" style="64" customWidth="1"/>
    <col min="9743" max="9981" width="9" style="64"/>
    <col min="9982" max="9982" width="9.5703125" style="64" customWidth="1"/>
    <col min="9983" max="9983" width="20.28515625" style="64" customWidth="1"/>
    <col min="9984" max="9984" width="18.42578125" style="64" customWidth="1"/>
    <col min="9985" max="9985" width="18.28515625" style="64" customWidth="1"/>
    <col min="9986" max="9986" width="16" style="64" customWidth="1"/>
    <col min="9987" max="9987" width="18" style="64" customWidth="1"/>
    <col min="9988" max="9988" width="22.42578125" style="64" customWidth="1"/>
    <col min="9989" max="9989" width="20.28515625" style="64" customWidth="1"/>
    <col min="9990" max="9991" width="18.7109375" style="64" customWidth="1"/>
    <col min="9992" max="9992" width="22.5703125" style="64" customWidth="1"/>
    <col min="9993" max="9994" width="21.140625" style="64" customWidth="1"/>
    <col min="9995" max="9995" width="13.42578125" style="64" customWidth="1"/>
    <col min="9996" max="9996" width="15.85546875" style="64" customWidth="1"/>
    <col min="9997" max="9997" width="17.7109375" style="64" customWidth="1"/>
    <col min="9998" max="9998" width="10.42578125" style="64" customWidth="1"/>
    <col min="9999" max="10237" width="9" style="64"/>
    <col min="10238" max="10238" width="9.5703125" style="64" customWidth="1"/>
    <col min="10239" max="10239" width="20.28515625" style="64" customWidth="1"/>
    <col min="10240" max="10240" width="18.42578125" style="64" customWidth="1"/>
    <col min="10241" max="10241" width="18.28515625" style="64" customWidth="1"/>
    <col min="10242" max="10242" width="16" style="64" customWidth="1"/>
    <col min="10243" max="10243" width="18" style="64" customWidth="1"/>
    <col min="10244" max="10244" width="22.42578125" style="64" customWidth="1"/>
    <col min="10245" max="10245" width="20.28515625" style="64" customWidth="1"/>
    <col min="10246" max="10247" width="18.7109375" style="64" customWidth="1"/>
    <col min="10248" max="10248" width="22.5703125" style="64" customWidth="1"/>
    <col min="10249" max="10250" width="21.140625" style="64" customWidth="1"/>
    <col min="10251" max="10251" width="13.42578125" style="64" customWidth="1"/>
    <col min="10252" max="10252" width="15.85546875" style="64" customWidth="1"/>
    <col min="10253" max="10253" width="17.7109375" style="64" customWidth="1"/>
    <col min="10254" max="10254" width="10.42578125" style="64" customWidth="1"/>
    <col min="10255" max="10493" width="9" style="64"/>
    <col min="10494" max="10494" width="9.5703125" style="64" customWidth="1"/>
    <col min="10495" max="10495" width="20.28515625" style="64" customWidth="1"/>
    <col min="10496" max="10496" width="18.42578125" style="64" customWidth="1"/>
    <col min="10497" max="10497" width="18.28515625" style="64" customWidth="1"/>
    <col min="10498" max="10498" width="16" style="64" customWidth="1"/>
    <col min="10499" max="10499" width="18" style="64" customWidth="1"/>
    <col min="10500" max="10500" width="22.42578125" style="64" customWidth="1"/>
    <col min="10501" max="10501" width="20.28515625" style="64" customWidth="1"/>
    <col min="10502" max="10503" width="18.7109375" style="64" customWidth="1"/>
    <col min="10504" max="10504" width="22.5703125" style="64" customWidth="1"/>
    <col min="10505" max="10506" width="21.140625" style="64" customWidth="1"/>
    <col min="10507" max="10507" width="13.42578125" style="64" customWidth="1"/>
    <col min="10508" max="10508" width="15.85546875" style="64" customWidth="1"/>
    <col min="10509" max="10509" width="17.7109375" style="64" customWidth="1"/>
    <col min="10510" max="10510" width="10.42578125" style="64" customWidth="1"/>
    <col min="10511" max="10749" width="9" style="64"/>
    <col min="10750" max="10750" width="9.5703125" style="64" customWidth="1"/>
    <col min="10751" max="10751" width="20.28515625" style="64" customWidth="1"/>
    <col min="10752" max="10752" width="18.42578125" style="64" customWidth="1"/>
    <col min="10753" max="10753" width="18.28515625" style="64" customWidth="1"/>
    <col min="10754" max="10754" width="16" style="64" customWidth="1"/>
    <col min="10755" max="10755" width="18" style="64" customWidth="1"/>
    <col min="10756" max="10756" width="22.42578125" style="64" customWidth="1"/>
    <col min="10757" max="10757" width="20.28515625" style="64" customWidth="1"/>
    <col min="10758" max="10759" width="18.7109375" style="64" customWidth="1"/>
    <col min="10760" max="10760" width="22.5703125" style="64" customWidth="1"/>
    <col min="10761" max="10762" width="21.140625" style="64" customWidth="1"/>
    <col min="10763" max="10763" width="13.42578125" style="64" customWidth="1"/>
    <col min="10764" max="10764" width="15.85546875" style="64" customWidth="1"/>
    <col min="10765" max="10765" width="17.7109375" style="64" customWidth="1"/>
    <col min="10766" max="10766" width="10.42578125" style="64" customWidth="1"/>
    <col min="10767" max="11005" width="9" style="64"/>
    <col min="11006" max="11006" width="9.5703125" style="64" customWidth="1"/>
    <col min="11007" max="11007" width="20.28515625" style="64" customWidth="1"/>
    <col min="11008" max="11008" width="18.42578125" style="64" customWidth="1"/>
    <col min="11009" max="11009" width="18.28515625" style="64" customWidth="1"/>
    <col min="11010" max="11010" width="16" style="64" customWidth="1"/>
    <col min="11011" max="11011" width="18" style="64" customWidth="1"/>
    <col min="11012" max="11012" width="22.42578125" style="64" customWidth="1"/>
    <col min="11013" max="11013" width="20.28515625" style="64" customWidth="1"/>
    <col min="11014" max="11015" width="18.7109375" style="64" customWidth="1"/>
    <col min="11016" max="11016" width="22.5703125" style="64" customWidth="1"/>
    <col min="11017" max="11018" width="21.140625" style="64" customWidth="1"/>
    <col min="11019" max="11019" width="13.42578125" style="64" customWidth="1"/>
    <col min="11020" max="11020" width="15.85546875" style="64" customWidth="1"/>
    <col min="11021" max="11021" width="17.7109375" style="64" customWidth="1"/>
    <col min="11022" max="11022" width="10.42578125" style="64" customWidth="1"/>
    <col min="11023" max="11261" width="9" style="64"/>
    <col min="11262" max="11262" width="9.5703125" style="64" customWidth="1"/>
    <col min="11263" max="11263" width="20.28515625" style="64" customWidth="1"/>
    <col min="11264" max="11264" width="18.42578125" style="64" customWidth="1"/>
    <col min="11265" max="11265" width="18.28515625" style="64" customWidth="1"/>
    <col min="11266" max="11266" width="16" style="64" customWidth="1"/>
    <col min="11267" max="11267" width="18" style="64" customWidth="1"/>
    <col min="11268" max="11268" width="22.42578125" style="64" customWidth="1"/>
    <col min="11269" max="11269" width="20.28515625" style="64" customWidth="1"/>
    <col min="11270" max="11271" width="18.7109375" style="64" customWidth="1"/>
    <col min="11272" max="11272" width="22.5703125" style="64" customWidth="1"/>
    <col min="11273" max="11274" width="21.140625" style="64" customWidth="1"/>
    <col min="11275" max="11275" width="13.42578125" style="64" customWidth="1"/>
    <col min="11276" max="11276" width="15.85546875" style="64" customWidth="1"/>
    <col min="11277" max="11277" width="17.7109375" style="64" customWidth="1"/>
    <col min="11278" max="11278" width="10.42578125" style="64" customWidth="1"/>
    <col min="11279" max="11517" width="9" style="64"/>
    <col min="11518" max="11518" width="9.5703125" style="64" customWidth="1"/>
    <col min="11519" max="11519" width="20.28515625" style="64" customWidth="1"/>
    <col min="11520" max="11520" width="18.42578125" style="64" customWidth="1"/>
    <col min="11521" max="11521" width="18.28515625" style="64" customWidth="1"/>
    <col min="11522" max="11522" width="16" style="64" customWidth="1"/>
    <col min="11523" max="11523" width="18" style="64" customWidth="1"/>
    <col min="11524" max="11524" width="22.42578125" style="64" customWidth="1"/>
    <col min="11525" max="11525" width="20.28515625" style="64" customWidth="1"/>
    <col min="11526" max="11527" width="18.7109375" style="64" customWidth="1"/>
    <col min="11528" max="11528" width="22.5703125" style="64" customWidth="1"/>
    <col min="11529" max="11530" width="21.140625" style="64" customWidth="1"/>
    <col min="11531" max="11531" width="13.42578125" style="64" customWidth="1"/>
    <col min="11532" max="11532" width="15.85546875" style="64" customWidth="1"/>
    <col min="11533" max="11533" width="17.7109375" style="64" customWidth="1"/>
    <col min="11534" max="11534" width="10.42578125" style="64" customWidth="1"/>
    <col min="11535" max="11773" width="9" style="64"/>
    <col min="11774" max="11774" width="9.5703125" style="64" customWidth="1"/>
    <col min="11775" max="11775" width="20.28515625" style="64" customWidth="1"/>
    <col min="11776" max="11776" width="18.42578125" style="64" customWidth="1"/>
    <col min="11777" max="11777" width="18.28515625" style="64" customWidth="1"/>
    <col min="11778" max="11778" width="16" style="64" customWidth="1"/>
    <col min="11779" max="11779" width="18" style="64" customWidth="1"/>
    <col min="11780" max="11780" width="22.42578125" style="64" customWidth="1"/>
    <col min="11781" max="11781" width="20.28515625" style="64" customWidth="1"/>
    <col min="11782" max="11783" width="18.7109375" style="64" customWidth="1"/>
    <col min="11784" max="11784" width="22.5703125" style="64" customWidth="1"/>
    <col min="11785" max="11786" width="21.140625" style="64" customWidth="1"/>
    <col min="11787" max="11787" width="13.42578125" style="64" customWidth="1"/>
    <col min="11788" max="11788" width="15.85546875" style="64" customWidth="1"/>
    <col min="11789" max="11789" width="17.7109375" style="64" customWidth="1"/>
    <col min="11790" max="11790" width="10.42578125" style="64" customWidth="1"/>
    <col min="11791" max="12029" width="9" style="64"/>
    <col min="12030" max="12030" width="9.5703125" style="64" customWidth="1"/>
    <col min="12031" max="12031" width="20.28515625" style="64" customWidth="1"/>
    <col min="12032" max="12032" width="18.42578125" style="64" customWidth="1"/>
    <col min="12033" max="12033" width="18.28515625" style="64" customWidth="1"/>
    <col min="12034" max="12034" width="16" style="64" customWidth="1"/>
    <col min="12035" max="12035" width="18" style="64" customWidth="1"/>
    <col min="12036" max="12036" width="22.42578125" style="64" customWidth="1"/>
    <col min="12037" max="12037" width="20.28515625" style="64" customWidth="1"/>
    <col min="12038" max="12039" width="18.7109375" style="64" customWidth="1"/>
    <col min="12040" max="12040" width="22.5703125" style="64" customWidth="1"/>
    <col min="12041" max="12042" width="21.140625" style="64" customWidth="1"/>
    <col min="12043" max="12043" width="13.42578125" style="64" customWidth="1"/>
    <col min="12044" max="12044" width="15.85546875" style="64" customWidth="1"/>
    <col min="12045" max="12045" width="17.7109375" style="64" customWidth="1"/>
    <col min="12046" max="12046" width="10.42578125" style="64" customWidth="1"/>
    <col min="12047" max="12285" width="9" style="64"/>
    <col min="12286" max="12286" width="9.5703125" style="64" customWidth="1"/>
    <col min="12287" max="12287" width="20.28515625" style="64" customWidth="1"/>
    <col min="12288" max="12288" width="18.42578125" style="64" customWidth="1"/>
    <col min="12289" max="12289" width="18.28515625" style="64" customWidth="1"/>
    <col min="12290" max="12290" width="16" style="64" customWidth="1"/>
    <col min="12291" max="12291" width="18" style="64" customWidth="1"/>
    <col min="12292" max="12292" width="22.42578125" style="64" customWidth="1"/>
    <col min="12293" max="12293" width="20.28515625" style="64" customWidth="1"/>
    <col min="12294" max="12295" width="18.7109375" style="64" customWidth="1"/>
    <col min="12296" max="12296" width="22.5703125" style="64" customWidth="1"/>
    <col min="12297" max="12298" width="21.140625" style="64" customWidth="1"/>
    <col min="12299" max="12299" width="13.42578125" style="64" customWidth="1"/>
    <col min="12300" max="12300" width="15.85546875" style="64" customWidth="1"/>
    <col min="12301" max="12301" width="17.7109375" style="64" customWidth="1"/>
    <col min="12302" max="12302" width="10.42578125" style="64" customWidth="1"/>
    <col min="12303" max="12541" width="9" style="64"/>
    <col min="12542" max="12542" width="9.5703125" style="64" customWidth="1"/>
    <col min="12543" max="12543" width="20.28515625" style="64" customWidth="1"/>
    <col min="12544" max="12544" width="18.42578125" style="64" customWidth="1"/>
    <col min="12545" max="12545" width="18.28515625" style="64" customWidth="1"/>
    <col min="12546" max="12546" width="16" style="64" customWidth="1"/>
    <col min="12547" max="12547" width="18" style="64" customWidth="1"/>
    <col min="12548" max="12548" width="22.42578125" style="64" customWidth="1"/>
    <col min="12549" max="12549" width="20.28515625" style="64" customWidth="1"/>
    <col min="12550" max="12551" width="18.7109375" style="64" customWidth="1"/>
    <col min="12552" max="12552" width="22.5703125" style="64" customWidth="1"/>
    <col min="12553" max="12554" width="21.140625" style="64" customWidth="1"/>
    <col min="12555" max="12555" width="13.42578125" style="64" customWidth="1"/>
    <col min="12556" max="12556" width="15.85546875" style="64" customWidth="1"/>
    <col min="12557" max="12557" width="17.7109375" style="64" customWidth="1"/>
    <col min="12558" max="12558" width="10.42578125" style="64" customWidth="1"/>
    <col min="12559" max="12797" width="9" style="64"/>
    <col min="12798" max="12798" width="9.5703125" style="64" customWidth="1"/>
    <col min="12799" max="12799" width="20.28515625" style="64" customWidth="1"/>
    <col min="12800" max="12800" width="18.42578125" style="64" customWidth="1"/>
    <col min="12801" max="12801" width="18.28515625" style="64" customWidth="1"/>
    <col min="12802" max="12802" width="16" style="64" customWidth="1"/>
    <col min="12803" max="12803" width="18" style="64" customWidth="1"/>
    <col min="12804" max="12804" width="22.42578125" style="64" customWidth="1"/>
    <col min="12805" max="12805" width="20.28515625" style="64" customWidth="1"/>
    <col min="12806" max="12807" width="18.7109375" style="64" customWidth="1"/>
    <col min="12808" max="12808" width="22.5703125" style="64" customWidth="1"/>
    <col min="12809" max="12810" width="21.140625" style="64" customWidth="1"/>
    <col min="12811" max="12811" width="13.42578125" style="64" customWidth="1"/>
    <col min="12812" max="12812" width="15.85546875" style="64" customWidth="1"/>
    <col min="12813" max="12813" width="17.7109375" style="64" customWidth="1"/>
    <col min="12814" max="12814" width="10.42578125" style="64" customWidth="1"/>
    <col min="12815" max="13053" width="9" style="64"/>
    <col min="13054" max="13054" width="9.5703125" style="64" customWidth="1"/>
    <col min="13055" max="13055" width="20.28515625" style="64" customWidth="1"/>
    <col min="13056" max="13056" width="18.42578125" style="64" customWidth="1"/>
    <col min="13057" max="13057" width="18.28515625" style="64" customWidth="1"/>
    <col min="13058" max="13058" width="16" style="64" customWidth="1"/>
    <col min="13059" max="13059" width="18" style="64" customWidth="1"/>
    <col min="13060" max="13060" width="22.42578125" style="64" customWidth="1"/>
    <col min="13061" max="13061" width="20.28515625" style="64" customWidth="1"/>
    <col min="13062" max="13063" width="18.7109375" style="64" customWidth="1"/>
    <col min="13064" max="13064" width="22.5703125" style="64" customWidth="1"/>
    <col min="13065" max="13066" width="21.140625" style="64" customWidth="1"/>
    <col min="13067" max="13067" width="13.42578125" style="64" customWidth="1"/>
    <col min="13068" max="13068" width="15.85546875" style="64" customWidth="1"/>
    <col min="13069" max="13069" width="17.7109375" style="64" customWidth="1"/>
    <col min="13070" max="13070" width="10.42578125" style="64" customWidth="1"/>
    <col min="13071" max="13309" width="9" style="64"/>
    <col min="13310" max="13310" width="9.5703125" style="64" customWidth="1"/>
    <col min="13311" max="13311" width="20.28515625" style="64" customWidth="1"/>
    <col min="13312" max="13312" width="18.42578125" style="64" customWidth="1"/>
    <col min="13313" max="13313" width="18.28515625" style="64" customWidth="1"/>
    <col min="13314" max="13314" width="16" style="64" customWidth="1"/>
    <col min="13315" max="13315" width="18" style="64" customWidth="1"/>
    <col min="13316" max="13316" width="22.42578125" style="64" customWidth="1"/>
    <col min="13317" max="13317" width="20.28515625" style="64" customWidth="1"/>
    <col min="13318" max="13319" width="18.7109375" style="64" customWidth="1"/>
    <col min="13320" max="13320" width="22.5703125" style="64" customWidth="1"/>
    <col min="13321" max="13322" width="21.140625" style="64" customWidth="1"/>
    <col min="13323" max="13323" width="13.42578125" style="64" customWidth="1"/>
    <col min="13324" max="13324" width="15.85546875" style="64" customWidth="1"/>
    <col min="13325" max="13325" width="17.7109375" style="64" customWidth="1"/>
    <col min="13326" max="13326" width="10.42578125" style="64" customWidth="1"/>
    <col min="13327" max="13565" width="9" style="64"/>
    <col min="13566" max="13566" width="9.5703125" style="64" customWidth="1"/>
    <col min="13567" max="13567" width="20.28515625" style="64" customWidth="1"/>
    <col min="13568" max="13568" width="18.42578125" style="64" customWidth="1"/>
    <col min="13569" max="13569" width="18.28515625" style="64" customWidth="1"/>
    <col min="13570" max="13570" width="16" style="64" customWidth="1"/>
    <col min="13571" max="13571" width="18" style="64" customWidth="1"/>
    <col min="13572" max="13572" width="22.42578125" style="64" customWidth="1"/>
    <col min="13573" max="13573" width="20.28515625" style="64" customWidth="1"/>
    <col min="13574" max="13575" width="18.7109375" style="64" customWidth="1"/>
    <col min="13576" max="13576" width="22.5703125" style="64" customWidth="1"/>
    <col min="13577" max="13578" width="21.140625" style="64" customWidth="1"/>
    <col min="13579" max="13579" width="13.42578125" style="64" customWidth="1"/>
    <col min="13580" max="13580" width="15.85546875" style="64" customWidth="1"/>
    <col min="13581" max="13581" width="17.7109375" style="64" customWidth="1"/>
    <col min="13582" max="13582" width="10.42578125" style="64" customWidth="1"/>
    <col min="13583" max="13821" width="9" style="64"/>
    <col min="13822" max="13822" width="9.5703125" style="64" customWidth="1"/>
    <col min="13823" max="13823" width="20.28515625" style="64" customWidth="1"/>
    <col min="13824" max="13824" width="18.42578125" style="64" customWidth="1"/>
    <col min="13825" max="13825" width="18.28515625" style="64" customWidth="1"/>
    <col min="13826" max="13826" width="16" style="64" customWidth="1"/>
    <col min="13827" max="13827" width="18" style="64" customWidth="1"/>
    <col min="13828" max="13828" width="22.42578125" style="64" customWidth="1"/>
    <col min="13829" max="13829" width="20.28515625" style="64" customWidth="1"/>
    <col min="13830" max="13831" width="18.7109375" style="64" customWidth="1"/>
    <col min="13832" max="13832" width="22.5703125" style="64" customWidth="1"/>
    <col min="13833" max="13834" width="21.140625" style="64" customWidth="1"/>
    <col min="13835" max="13835" width="13.42578125" style="64" customWidth="1"/>
    <col min="13836" max="13836" width="15.85546875" style="64" customWidth="1"/>
    <col min="13837" max="13837" width="17.7109375" style="64" customWidth="1"/>
    <col min="13838" max="13838" width="10.42578125" style="64" customWidth="1"/>
    <col min="13839" max="14077" width="9" style="64"/>
    <col min="14078" max="14078" width="9.5703125" style="64" customWidth="1"/>
    <col min="14079" max="14079" width="20.28515625" style="64" customWidth="1"/>
    <col min="14080" max="14080" width="18.42578125" style="64" customWidth="1"/>
    <col min="14081" max="14081" width="18.28515625" style="64" customWidth="1"/>
    <col min="14082" max="14082" width="16" style="64" customWidth="1"/>
    <col min="14083" max="14083" width="18" style="64" customWidth="1"/>
    <col min="14084" max="14084" width="22.42578125" style="64" customWidth="1"/>
    <col min="14085" max="14085" width="20.28515625" style="64" customWidth="1"/>
    <col min="14086" max="14087" width="18.7109375" style="64" customWidth="1"/>
    <col min="14088" max="14088" width="22.5703125" style="64" customWidth="1"/>
    <col min="14089" max="14090" width="21.140625" style="64" customWidth="1"/>
    <col min="14091" max="14091" width="13.42578125" style="64" customWidth="1"/>
    <col min="14092" max="14092" width="15.85546875" style="64" customWidth="1"/>
    <col min="14093" max="14093" width="17.7109375" style="64" customWidth="1"/>
    <col min="14094" max="14094" width="10.42578125" style="64" customWidth="1"/>
    <col min="14095" max="14333" width="9" style="64"/>
    <col min="14334" max="14334" width="9.5703125" style="64" customWidth="1"/>
    <col min="14335" max="14335" width="20.28515625" style="64" customWidth="1"/>
    <col min="14336" max="14336" width="18.42578125" style="64" customWidth="1"/>
    <col min="14337" max="14337" width="18.28515625" style="64" customWidth="1"/>
    <col min="14338" max="14338" width="16" style="64" customWidth="1"/>
    <col min="14339" max="14339" width="18" style="64" customWidth="1"/>
    <col min="14340" max="14340" width="22.42578125" style="64" customWidth="1"/>
    <col min="14341" max="14341" width="20.28515625" style="64" customWidth="1"/>
    <col min="14342" max="14343" width="18.7109375" style="64" customWidth="1"/>
    <col min="14344" max="14344" width="22.5703125" style="64" customWidth="1"/>
    <col min="14345" max="14346" width="21.140625" style="64" customWidth="1"/>
    <col min="14347" max="14347" width="13.42578125" style="64" customWidth="1"/>
    <col min="14348" max="14348" width="15.85546875" style="64" customWidth="1"/>
    <col min="14349" max="14349" width="17.7109375" style="64" customWidth="1"/>
    <col min="14350" max="14350" width="10.42578125" style="64" customWidth="1"/>
    <col min="14351" max="14589" width="9" style="64"/>
    <col min="14590" max="14590" width="9.5703125" style="64" customWidth="1"/>
    <col min="14591" max="14591" width="20.28515625" style="64" customWidth="1"/>
    <col min="14592" max="14592" width="18.42578125" style="64" customWidth="1"/>
    <col min="14593" max="14593" width="18.28515625" style="64" customWidth="1"/>
    <col min="14594" max="14594" width="16" style="64" customWidth="1"/>
    <col min="14595" max="14595" width="18" style="64" customWidth="1"/>
    <col min="14596" max="14596" width="22.42578125" style="64" customWidth="1"/>
    <col min="14597" max="14597" width="20.28515625" style="64" customWidth="1"/>
    <col min="14598" max="14599" width="18.7109375" style="64" customWidth="1"/>
    <col min="14600" max="14600" width="22.5703125" style="64" customWidth="1"/>
    <col min="14601" max="14602" width="21.140625" style="64" customWidth="1"/>
    <col min="14603" max="14603" width="13.42578125" style="64" customWidth="1"/>
    <col min="14604" max="14604" width="15.85546875" style="64" customWidth="1"/>
    <col min="14605" max="14605" width="17.7109375" style="64" customWidth="1"/>
    <col min="14606" max="14606" width="10.42578125" style="64" customWidth="1"/>
    <col min="14607" max="14845" width="9" style="64"/>
    <col min="14846" max="14846" width="9.5703125" style="64" customWidth="1"/>
    <col min="14847" max="14847" width="20.28515625" style="64" customWidth="1"/>
    <col min="14848" max="14848" width="18.42578125" style="64" customWidth="1"/>
    <col min="14849" max="14849" width="18.28515625" style="64" customWidth="1"/>
    <col min="14850" max="14850" width="16" style="64" customWidth="1"/>
    <col min="14851" max="14851" width="18" style="64" customWidth="1"/>
    <col min="14852" max="14852" width="22.42578125" style="64" customWidth="1"/>
    <col min="14853" max="14853" width="20.28515625" style="64" customWidth="1"/>
    <col min="14854" max="14855" width="18.7109375" style="64" customWidth="1"/>
    <col min="14856" max="14856" width="22.5703125" style="64" customWidth="1"/>
    <col min="14857" max="14858" width="21.140625" style="64" customWidth="1"/>
    <col min="14859" max="14859" width="13.42578125" style="64" customWidth="1"/>
    <col min="14860" max="14860" width="15.85546875" style="64" customWidth="1"/>
    <col min="14861" max="14861" width="17.7109375" style="64" customWidth="1"/>
    <col min="14862" max="14862" width="10.42578125" style="64" customWidth="1"/>
    <col min="14863" max="15101" width="9" style="64"/>
    <col min="15102" max="15102" width="9.5703125" style="64" customWidth="1"/>
    <col min="15103" max="15103" width="20.28515625" style="64" customWidth="1"/>
    <col min="15104" max="15104" width="18.42578125" style="64" customWidth="1"/>
    <col min="15105" max="15105" width="18.28515625" style="64" customWidth="1"/>
    <col min="15106" max="15106" width="16" style="64" customWidth="1"/>
    <col min="15107" max="15107" width="18" style="64" customWidth="1"/>
    <col min="15108" max="15108" width="22.42578125" style="64" customWidth="1"/>
    <col min="15109" max="15109" width="20.28515625" style="64" customWidth="1"/>
    <col min="15110" max="15111" width="18.7109375" style="64" customWidth="1"/>
    <col min="15112" max="15112" width="22.5703125" style="64" customWidth="1"/>
    <col min="15113" max="15114" width="21.140625" style="64" customWidth="1"/>
    <col min="15115" max="15115" width="13.42578125" style="64" customWidth="1"/>
    <col min="15116" max="15116" width="15.85546875" style="64" customWidth="1"/>
    <col min="15117" max="15117" width="17.7109375" style="64" customWidth="1"/>
    <col min="15118" max="15118" width="10.42578125" style="64" customWidth="1"/>
    <col min="15119" max="15357" width="9" style="64"/>
    <col min="15358" max="15358" width="9.5703125" style="64" customWidth="1"/>
    <col min="15359" max="15359" width="20.28515625" style="64" customWidth="1"/>
    <col min="15360" max="15360" width="18.42578125" style="64" customWidth="1"/>
    <col min="15361" max="15361" width="18.28515625" style="64" customWidth="1"/>
    <col min="15362" max="15362" width="16" style="64" customWidth="1"/>
    <col min="15363" max="15363" width="18" style="64" customWidth="1"/>
    <col min="15364" max="15364" width="22.42578125" style="64" customWidth="1"/>
    <col min="15365" max="15365" width="20.28515625" style="64" customWidth="1"/>
    <col min="15366" max="15367" width="18.7109375" style="64" customWidth="1"/>
    <col min="15368" max="15368" width="22.5703125" style="64" customWidth="1"/>
    <col min="15369" max="15370" width="21.140625" style="64" customWidth="1"/>
    <col min="15371" max="15371" width="13.42578125" style="64" customWidth="1"/>
    <col min="15372" max="15372" width="15.85546875" style="64" customWidth="1"/>
    <col min="15373" max="15373" width="17.7109375" style="64" customWidth="1"/>
    <col min="15374" max="15374" width="10.42578125" style="64" customWidth="1"/>
    <col min="15375" max="15613" width="9" style="64"/>
    <col min="15614" max="15614" width="9.5703125" style="64" customWidth="1"/>
    <col min="15615" max="15615" width="20.28515625" style="64" customWidth="1"/>
    <col min="15616" max="15616" width="18.42578125" style="64" customWidth="1"/>
    <col min="15617" max="15617" width="18.28515625" style="64" customWidth="1"/>
    <col min="15618" max="15618" width="16" style="64" customWidth="1"/>
    <col min="15619" max="15619" width="18" style="64" customWidth="1"/>
    <col min="15620" max="15620" width="22.42578125" style="64" customWidth="1"/>
    <col min="15621" max="15621" width="20.28515625" style="64" customWidth="1"/>
    <col min="15622" max="15623" width="18.7109375" style="64" customWidth="1"/>
    <col min="15624" max="15624" width="22.5703125" style="64" customWidth="1"/>
    <col min="15625" max="15626" width="21.140625" style="64" customWidth="1"/>
    <col min="15627" max="15627" width="13.42578125" style="64" customWidth="1"/>
    <col min="15628" max="15628" width="15.85546875" style="64" customWidth="1"/>
    <col min="15629" max="15629" width="17.7109375" style="64" customWidth="1"/>
    <col min="15630" max="15630" width="10.42578125" style="64" customWidth="1"/>
    <col min="15631" max="15869" width="9" style="64"/>
    <col min="15870" max="15870" width="9.5703125" style="64" customWidth="1"/>
    <col min="15871" max="15871" width="20.28515625" style="64" customWidth="1"/>
    <col min="15872" max="15872" width="18.42578125" style="64" customWidth="1"/>
    <col min="15873" max="15873" width="18.28515625" style="64" customWidth="1"/>
    <col min="15874" max="15874" width="16" style="64" customWidth="1"/>
    <col min="15875" max="15875" width="18" style="64" customWidth="1"/>
    <col min="15876" max="15876" width="22.42578125" style="64" customWidth="1"/>
    <col min="15877" max="15877" width="20.28515625" style="64" customWidth="1"/>
    <col min="15878" max="15879" width="18.7109375" style="64" customWidth="1"/>
    <col min="15880" max="15880" width="22.5703125" style="64" customWidth="1"/>
    <col min="15881" max="15882" width="21.140625" style="64" customWidth="1"/>
    <col min="15883" max="15883" width="13.42578125" style="64" customWidth="1"/>
    <col min="15884" max="15884" width="15.85546875" style="64" customWidth="1"/>
    <col min="15885" max="15885" width="17.7109375" style="64" customWidth="1"/>
    <col min="15886" max="15886" width="10.42578125" style="64" customWidth="1"/>
    <col min="15887" max="16125" width="9" style="64"/>
    <col min="16126" max="16126" width="9.5703125" style="64" customWidth="1"/>
    <col min="16127" max="16127" width="20.28515625" style="64" customWidth="1"/>
    <col min="16128" max="16128" width="18.42578125" style="64" customWidth="1"/>
    <col min="16129" max="16129" width="18.28515625" style="64" customWidth="1"/>
    <col min="16130" max="16130" width="16" style="64" customWidth="1"/>
    <col min="16131" max="16131" width="18" style="64" customWidth="1"/>
    <col min="16132" max="16132" width="22.42578125" style="64" customWidth="1"/>
    <col min="16133" max="16133" width="20.28515625" style="64" customWidth="1"/>
    <col min="16134" max="16135" width="18.7109375" style="64" customWidth="1"/>
    <col min="16136" max="16136" width="22.5703125" style="64" customWidth="1"/>
    <col min="16137" max="16138" width="21.140625" style="64" customWidth="1"/>
    <col min="16139" max="16139" width="13.42578125" style="64" customWidth="1"/>
    <col min="16140" max="16140" width="15.85546875" style="64" customWidth="1"/>
    <col min="16141" max="16141" width="17.7109375" style="64" customWidth="1"/>
    <col min="16142" max="16142" width="10.42578125" style="64" customWidth="1"/>
    <col min="16143" max="16384" width="9" style="64"/>
  </cols>
  <sheetData>
    <row r="1" spans="1:19" s="78" customFormat="1" ht="28.5">
      <c r="A1" s="1570" t="s">
        <v>857</v>
      </c>
      <c r="B1" s="1570"/>
      <c r="C1" s="1570"/>
      <c r="D1" s="1570"/>
      <c r="E1" s="1570"/>
      <c r="F1" s="1570"/>
      <c r="G1" s="1570"/>
      <c r="H1" s="1143"/>
      <c r="I1" s="1143"/>
      <c r="J1" s="1143"/>
      <c r="K1" s="1143"/>
      <c r="L1" s="1143"/>
      <c r="M1" s="1143"/>
      <c r="N1" s="104"/>
    </row>
    <row r="2" spans="1:19" s="78" customFormat="1" ht="28.5">
      <c r="A2" s="1570" t="s">
        <v>924</v>
      </c>
      <c r="B2" s="1570"/>
      <c r="C2" s="1570"/>
      <c r="D2" s="1570"/>
      <c r="E2" s="1570"/>
      <c r="F2" s="1570"/>
      <c r="G2" s="1570"/>
      <c r="H2" s="1143"/>
      <c r="I2" s="1143"/>
      <c r="J2" s="1143"/>
      <c r="K2" s="1143"/>
      <c r="L2" s="1143"/>
      <c r="M2" s="1143"/>
    </row>
    <row r="3" spans="1:19">
      <c r="A3" s="63"/>
      <c r="L3" s="1614" t="s">
        <v>535</v>
      </c>
      <c r="M3" s="1614"/>
      <c r="N3" s="1614"/>
    </row>
    <row r="4" spans="1:19" s="210" customFormat="1" ht="28.5" customHeight="1">
      <c r="A4" s="1615" t="s">
        <v>346</v>
      </c>
      <c r="B4" s="1618" t="s">
        <v>503</v>
      </c>
      <c r="C4" s="1619"/>
      <c r="D4" s="1619"/>
      <c r="E4" s="1619"/>
      <c r="F4" s="1619"/>
      <c r="G4" s="1619"/>
      <c r="H4" s="1246"/>
      <c r="I4" s="1619" t="s">
        <v>504</v>
      </c>
      <c r="J4" s="1619"/>
      <c r="K4" s="1619"/>
      <c r="L4" s="1625"/>
      <c r="M4" s="1620" t="s">
        <v>505</v>
      </c>
      <c r="N4" s="1615" t="s">
        <v>191</v>
      </c>
    </row>
    <row r="5" spans="1:19" s="210" customFormat="1" ht="42">
      <c r="A5" s="1616"/>
      <c r="B5" s="1247" t="s">
        <v>506</v>
      </c>
      <c r="C5" s="1247" t="s">
        <v>507</v>
      </c>
      <c r="D5" s="1247" t="s">
        <v>508</v>
      </c>
      <c r="E5" s="1247" t="s">
        <v>509</v>
      </c>
      <c r="F5" s="1248" t="s">
        <v>530</v>
      </c>
      <c r="G5" s="1247" t="s">
        <v>146</v>
      </c>
      <c r="H5" s="1249" t="s">
        <v>147</v>
      </c>
      <c r="I5" s="1247" t="s">
        <v>512</v>
      </c>
      <c r="J5" s="1250" t="s">
        <v>531</v>
      </c>
      <c r="K5" s="1250" t="s">
        <v>532</v>
      </c>
      <c r="L5" s="1249" t="s">
        <v>147</v>
      </c>
      <c r="M5" s="1621"/>
      <c r="N5" s="1623"/>
    </row>
    <row r="6" spans="1:19" s="210" customFormat="1" ht="47.25" customHeight="1">
      <c r="A6" s="1617"/>
      <c r="B6" s="1251" t="s">
        <v>513</v>
      </c>
      <c r="C6" s="1251" t="s">
        <v>514</v>
      </c>
      <c r="D6" s="1252" t="s">
        <v>515</v>
      </c>
      <c r="E6" s="1251" t="s">
        <v>516</v>
      </c>
      <c r="F6" s="1253" t="s">
        <v>520</v>
      </c>
      <c r="G6" s="1251" t="s">
        <v>518</v>
      </c>
      <c r="H6" s="1254" t="s">
        <v>519</v>
      </c>
      <c r="I6" s="1255" t="s">
        <v>533</v>
      </c>
      <c r="J6" s="1256" t="s">
        <v>529</v>
      </c>
      <c r="K6" s="1256" t="s">
        <v>534</v>
      </c>
      <c r="L6" s="1254" t="s">
        <v>519</v>
      </c>
      <c r="M6" s="1622"/>
      <c r="N6" s="1624"/>
    </row>
    <row r="7" spans="1:19" ht="24" customHeight="1">
      <c r="A7" s="106" t="s">
        <v>799</v>
      </c>
      <c r="B7" s="115">
        <v>31.641238000000001</v>
      </c>
      <c r="C7" s="115">
        <v>496.74387686</v>
      </c>
      <c r="D7" s="115">
        <v>193.26823952999999</v>
      </c>
      <c r="E7" s="115">
        <v>0.29987871999999999</v>
      </c>
      <c r="F7" s="115">
        <v>0</v>
      </c>
      <c r="G7" s="115">
        <v>230.61017108999999</v>
      </c>
      <c r="H7" s="1257">
        <v>952.56340420000004</v>
      </c>
      <c r="I7" s="115">
        <v>1854.6119346400001</v>
      </c>
      <c r="J7" s="115">
        <v>55.315052619999996</v>
      </c>
      <c r="K7" s="115">
        <v>926.94216224000002</v>
      </c>
      <c r="L7" s="1257">
        <v>2836.8691495000003</v>
      </c>
      <c r="M7" s="1258">
        <v>3789.4325537000004</v>
      </c>
      <c r="N7" s="115">
        <v>1.0235556269888251</v>
      </c>
      <c r="P7" s="116"/>
      <c r="Q7" s="116"/>
      <c r="R7" s="116"/>
      <c r="S7" s="118">
        <v>0</v>
      </c>
    </row>
    <row r="8" spans="1:19" ht="24" customHeight="1">
      <c r="A8" s="107" t="s">
        <v>169</v>
      </c>
      <c r="B8" s="115">
        <v>28497.813828529997</v>
      </c>
      <c r="C8" s="115">
        <v>5301.1414248400006</v>
      </c>
      <c r="D8" s="115">
        <v>16336.340336309999</v>
      </c>
      <c r="E8" s="115">
        <v>0</v>
      </c>
      <c r="F8" s="115">
        <v>2112.1107084200003</v>
      </c>
      <c r="G8" s="115">
        <v>2998.8620286</v>
      </c>
      <c r="H8" s="1257">
        <v>55246.268326699996</v>
      </c>
      <c r="I8" s="115">
        <v>14081.820800629999</v>
      </c>
      <c r="J8" s="115">
        <v>15905.405332440001</v>
      </c>
      <c r="K8" s="115">
        <v>7245.7711886499992</v>
      </c>
      <c r="L8" s="1257">
        <v>37232.997321719995</v>
      </c>
      <c r="M8" s="1258">
        <v>92479.265648419998</v>
      </c>
      <c r="N8" s="115">
        <v>24.979379205947584</v>
      </c>
      <c r="P8" s="116"/>
      <c r="Q8" s="116"/>
      <c r="R8" s="116"/>
      <c r="S8" s="118">
        <v>0</v>
      </c>
    </row>
    <row r="9" spans="1:19" ht="24" customHeight="1">
      <c r="A9" s="107" t="s">
        <v>284</v>
      </c>
      <c r="B9" s="115">
        <v>122.73031112000001</v>
      </c>
      <c r="C9" s="115">
        <v>5.1194977399999999</v>
      </c>
      <c r="D9" s="115">
        <v>119.93950441</v>
      </c>
      <c r="E9" s="115">
        <v>0</v>
      </c>
      <c r="F9" s="115">
        <v>0</v>
      </c>
      <c r="G9" s="115">
        <v>0</v>
      </c>
      <c r="H9" s="1257">
        <v>247.78931327000001</v>
      </c>
      <c r="I9" s="115">
        <v>30.332836820000001</v>
      </c>
      <c r="J9" s="115">
        <v>102.43055198</v>
      </c>
      <c r="K9" s="115">
        <v>170.39870221999999</v>
      </c>
      <c r="L9" s="1257">
        <v>303.16209101999999</v>
      </c>
      <c r="M9" s="1258">
        <v>550.95140429000003</v>
      </c>
      <c r="N9" s="115">
        <v>0.14881632066727357</v>
      </c>
      <c r="P9" s="116"/>
      <c r="Q9" s="116"/>
      <c r="R9" s="116"/>
      <c r="S9" s="118">
        <v>0</v>
      </c>
    </row>
    <row r="10" spans="1:19" ht="24" customHeight="1">
      <c r="A10" s="107" t="s">
        <v>171</v>
      </c>
      <c r="B10" s="115">
        <v>5903.9720686400005</v>
      </c>
      <c r="C10" s="115">
        <v>374.92746669000002</v>
      </c>
      <c r="D10" s="115">
        <v>3669.3840578499999</v>
      </c>
      <c r="E10" s="115">
        <v>0</v>
      </c>
      <c r="F10" s="115">
        <v>964.35241995000001</v>
      </c>
      <c r="G10" s="115">
        <v>-576.12304793782607</v>
      </c>
      <c r="H10" s="1257">
        <v>10336.512965192174</v>
      </c>
      <c r="I10" s="115">
        <v>3545.9605534899997</v>
      </c>
      <c r="J10" s="115">
        <v>1675.51635558</v>
      </c>
      <c r="K10" s="115">
        <v>2133.72286811</v>
      </c>
      <c r="L10" s="1257">
        <v>7355.1997771799997</v>
      </c>
      <c r="M10" s="1258">
        <v>17691.712742372176</v>
      </c>
      <c r="N10" s="115">
        <v>4.778671178840181</v>
      </c>
      <c r="P10" s="116"/>
      <c r="Q10" s="116"/>
      <c r="R10" s="116"/>
      <c r="S10" s="118">
        <v>0</v>
      </c>
    </row>
    <row r="11" spans="1:19" ht="24" customHeight="1">
      <c r="A11" s="107" t="s">
        <v>172</v>
      </c>
      <c r="B11" s="115">
        <v>5145.5394838500006</v>
      </c>
      <c r="C11" s="115">
        <v>1731.48814382</v>
      </c>
      <c r="D11" s="115">
        <v>7252.7488990000002</v>
      </c>
      <c r="E11" s="115">
        <v>22.343007</v>
      </c>
      <c r="F11" s="115">
        <v>0</v>
      </c>
      <c r="G11" s="115">
        <v>9257.7633174099992</v>
      </c>
      <c r="H11" s="1257">
        <v>23409.882851080001</v>
      </c>
      <c r="I11" s="115">
        <v>3455.2341812899999</v>
      </c>
      <c r="J11" s="115">
        <v>745.44124310000007</v>
      </c>
      <c r="K11" s="115">
        <v>1763.9690324200001</v>
      </c>
      <c r="L11" s="1257">
        <v>5964.6444568099996</v>
      </c>
      <c r="M11" s="1258">
        <v>29374.527307889999</v>
      </c>
      <c r="N11" s="115">
        <v>7.9342915568640562</v>
      </c>
      <c r="P11" s="116"/>
      <c r="Q11" s="116"/>
      <c r="R11" s="116"/>
      <c r="S11" s="118">
        <v>0</v>
      </c>
    </row>
    <row r="12" spans="1:19" ht="24" customHeight="1">
      <c r="A12" s="107" t="s">
        <v>173</v>
      </c>
      <c r="B12" s="115">
        <v>5.132517</v>
      </c>
      <c r="C12" s="115">
        <v>8.0989330000000006</v>
      </c>
      <c r="D12" s="115">
        <v>2.0079739700000001</v>
      </c>
      <c r="E12" s="115">
        <v>0</v>
      </c>
      <c r="F12" s="115">
        <v>0</v>
      </c>
      <c r="G12" s="115">
        <v>3.8780559399999999</v>
      </c>
      <c r="H12" s="1257">
        <v>19.11747991</v>
      </c>
      <c r="I12" s="115">
        <v>0.3041896</v>
      </c>
      <c r="J12" s="115">
        <v>1.9189950000000001E-2</v>
      </c>
      <c r="K12" s="115">
        <v>24.632773909999997</v>
      </c>
      <c r="L12" s="1257">
        <v>24.956153459999996</v>
      </c>
      <c r="M12" s="1258">
        <v>44.073633369999996</v>
      </c>
      <c r="N12" s="115">
        <v>1.1904636063164336E-2</v>
      </c>
      <c r="P12" s="116"/>
      <c r="Q12" s="116"/>
      <c r="R12" s="116"/>
      <c r="S12" s="118">
        <v>0</v>
      </c>
    </row>
    <row r="13" spans="1:19" ht="24" customHeight="1">
      <c r="A13" s="107" t="s">
        <v>174</v>
      </c>
      <c r="B13" s="115">
        <v>137.96747234</v>
      </c>
      <c r="C13" s="115">
        <v>424.60275515999996</v>
      </c>
      <c r="D13" s="115">
        <v>451.02294566</v>
      </c>
      <c r="E13" s="115">
        <v>0</v>
      </c>
      <c r="F13" s="115">
        <v>9.1190200000000003E-3</v>
      </c>
      <c r="G13" s="115">
        <v>1.1719171600000002</v>
      </c>
      <c r="H13" s="1257">
        <v>1014.77420934</v>
      </c>
      <c r="I13" s="115">
        <v>1506.50169089</v>
      </c>
      <c r="J13" s="115">
        <v>574.72668261999991</v>
      </c>
      <c r="K13" s="115">
        <v>391.75044477</v>
      </c>
      <c r="L13" s="1257">
        <v>2472.9788182799998</v>
      </c>
      <c r="M13" s="1258">
        <v>3487.7530276199996</v>
      </c>
      <c r="N13" s="115">
        <v>0.94206960709251941</v>
      </c>
      <c r="P13" s="116"/>
      <c r="Q13" s="116"/>
      <c r="R13" s="116"/>
      <c r="S13" s="118">
        <v>0</v>
      </c>
    </row>
    <row r="14" spans="1:19" ht="24" customHeight="1">
      <c r="A14" s="107" t="s">
        <v>175</v>
      </c>
      <c r="B14" s="115">
        <v>262.99585999999999</v>
      </c>
      <c r="C14" s="115">
        <v>682.48434265000003</v>
      </c>
      <c r="D14" s="115">
        <v>2684.3143851</v>
      </c>
      <c r="E14" s="115">
        <v>2493.2799367399998</v>
      </c>
      <c r="F14" s="115">
        <v>28.17166808</v>
      </c>
      <c r="G14" s="115">
        <v>41.76783597</v>
      </c>
      <c r="H14" s="1257">
        <v>6193.0140285400003</v>
      </c>
      <c r="I14" s="115">
        <v>4413.3717210900004</v>
      </c>
      <c r="J14" s="115">
        <v>521.15327130164803</v>
      </c>
      <c r="K14" s="115">
        <v>2455.0284909299999</v>
      </c>
      <c r="L14" s="1257">
        <v>7389.5534833216479</v>
      </c>
      <c r="M14" s="1258">
        <v>13582.567511861649</v>
      </c>
      <c r="N14" s="115">
        <v>3.6687586356820594</v>
      </c>
      <c r="P14" s="116"/>
      <c r="Q14" s="116"/>
      <c r="R14" s="116"/>
      <c r="S14" s="118">
        <v>0</v>
      </c>
    </row>
    <row r="15" spans="1:19" ht="24" customHeight="1">
      <c r="A15" s="107" t="s">
        <v>176</v>
      </c>
      <c r="B15" s="115">
        <v>861.26740798000003</v>
      </c>
      <c r="C15" s="115">
        <v>339.78416281</v>
      </c>
      <c r="D15" s="115">
        <v>1496.4742231099999</v>
      </c>
      <c r="E15" s="115">
        <v>0</v>
      </c>
      <c r="F15" s="115">
        <v>0</v>
      </c>
      <c r="G15" s="115">
        <v>2.6719273800000001</v>
      </c>
      <c r="H15" s="1257">
        <v>2700.1977212799998</v>
      </c>
      <c r="I15" s="115">
        <v>2352.2849494099996</v>
      </c>
      <c r="J15" s="115">
        <v>105.34890176</v>
      </c>
      <c r="K15" s="115">
        <v>1181.8488699300001</v>
      </c>
      <c r="L15" s="1257">
        <v>3639.4827210999997</v>
      </c>
      <c r="M15" s="1258">
        <v>6339.6804423799995</v>
      </c>
      <c r="N15" s="115">
        <v>1.712397700223792</v>
      </c>
      <c r="P15" s="116"/>
      <c r="Q15" s="116"/>
      <c r="R15" s="116"/>
      <c r="S15" s="118">
        <v>0</v>
      </c>
    </row>
    <row r="16" spans="1:19" ht="24" customHeight="1">
      <c r="A16" s="107" t="s">
        <v>177</v>
      </c>
      <c r="B16" s="115">
        <v>5647.7052279899999</v>
      </c>
      <c r="C16" s="115">
        <v>3500.9101870199993</v>
      </c>
      <c r="D16" s="115">
        <v>7102.3351573159998</v>
      </c>
      <c r="E16" s="115">
        <v>15.82650289</v>
      </c>
      <c r="F16" s="115">
        <v>3630.2044694960005</v>
      </c>
      <c r="G16" s="115">
        <v>0</v>
      </c>
      <c r="H16" s="1257">
        <v>19896.981544711998</v>
      </c>
      <c r="I16" s="115">
        <v>7856.0545574549988</v>
      </c>
      <c r="J16" s="115">
        <v>792.15733016999991</v>
      </c>
      <c r="K16" s="115">
        <v>3711.0462796410002</v>
      </c>
      <c r="L16" s="1257">
        <v>12359.258167265998</v>
      </c>
      <c r="M16" s="1258">
        <v>32256.239711977996</v>
      </c>
      <c r="N16" s="115">
        <v>8.7126648105818933</v>
      </c>
      <c r="P16" s="116"/>
      <c r="Q16" s="116"/>
      <c r="R16" s="116"/>
      <c r="S16" s="118">
        <v>0</v>
      </c>
    </row>
    <row r="17" spans="1:19" ht="24" customHeight="1">
      <c r="A17" s="107" t="s">
        <v>178</v>
      </c>
      <c r="B17" s="115">
        <v>256.93072057000001</v>
      </c>
      <c r="C17" s="115">
        <v>10.480544419999999</v>
      </c>
      <c r="D17" s="115">
        <v>110.59996624</v>
      </c>
      <c r="E17" s="115">
        <v>0</v>
      </c>
      <c r="F17" s="115">
        <v>6.1856577899999996</v>
      </c>
      <c r="G17" s="115">
        <v>81.504904999999994</v>
      </c>
      <c r="H17" s="1257">
        <v>465.70179402000002</v>
      </c>
      <c r="I17" s="115">
        <v>6.0102117300000009</v>
      </c>
      <c r="J17" s="115">
        <v>5.1912706200000001</v>
      </c>
      <c r="K17" s="115">
        <v>328.33361893</v>
      </c>
      <c r="L17" s="1257">
        <v>339.53510127999999</v>
      </c>
      <c r="M17" s="1258">
        <v>805.23689530000001</v>
      </c>
      <c r="N17" s="115">
        <v>0.21750083780712054</v>
      </c>
      <c r="P17" s="116"/>
      <c r="Q17" s="116"/>
      <c r="R17" s="116"/>
      <c r="S17" s="118">
        <v>0</v>
      </c>
    </row>
    <row r="18" spans="1:19" ht="24" customHeight="1">
      <c r="A18" s="107" t="s">
        <v>179</v>
      </c>
      <c r="B18" s="115">
        <v>10651.313415050006</v>
      </c>
      <c r="C18" s="115">
        <v>2215.3903217499992</v>
      </c>
      <c r="D18" s="115">
        <v>11220.656634170002</v>
      </c>
      <c r="E18" s="115">
        <v>269.41357399999998</v>
      </c>
      <c r="F18" s="115">
        <v>166.64405430999997</v>
      </c>
      <c r="G18" s="115">
        <v>8814.0078002099926</v>
      </c>
      <c r="H18" s="1257">
        <v>33337.425799489996</v>
      </c>
      <c r="I18" s="115">
        <v>9030.2512509000062</v>
      </c>
      <c r="J18" s="115">
        <v>544.46897251687619</v>
      </c>
      <c r="K18" s="115">
        <v>5184.5742803767553</v>
      </c>
      <c r="L18" s="1257">
        <v>14759.294503793637</v>
      </c>
      <c r="M18" s="1258">
        <v>48096.720303283633</v>
      </c>
      <c r="N18" s="115">
        <v>12.991303581341171</v>
      </c>
      <c r="P18" s="116"/>
      <c r="Q18" s="116"/>
      <c r="R18" s="116"/>
      <c r="S18" s="118">
        <v>0</v>
      </c>
    </row>
    <row r="19" spans="1:19" ht="24" customHeight="1">
      <c r="A19" s="107" t="s">
        <v>180</v>
      </c>
      <c r="B19" s="115">
        <v>6193.6259023999992</v>
      </c>
      <c r="C19" s="115">
        <v>1871.60297842</v>
      </c>
      <c r="D19" s="115">
        <v>2596.2136825300004</v>
      </c>
      <c r="E19" s="115">
        <v>0</v>
      </c>
      <c r="F19" s="115">
        <v>0</v>
      </c>
      <c r="G19" s="115">
        <v>756.79322364999996</v>
      </c>
      <c r="H19" s="1257">
        <v>11418.235787</v>
      </c>
      <c r="I19" s="115">
        <v>1498.9639860100001</v>
      </c>
      <c r="J19" s="115">
        <v>139.86091021999999</v>
      </c>
      <c r="K19" s="115">
        <v>1551.5950177</v>
      </c>
      <c r="L19" s="1257">
        <v>3190.4199139299999</v>
      </c>
      <c r="M19" s="1258">
        <v>14608.65570093</v>
      </c>
      <c r="N19" s="115">
        <v>3.9459131501969598</v>
      </c>
      <c r="P19" s="116"/>
      <c r="Q19" s="116"/>
      <c r="R19" s="116"/>
      <c r="S19" s="118">
        <v>0</v>
      </c>
    </row>
    <row r="20" spans="1:19" ht="24" customHeight="1">
      <c r="A20" s="108" t="s">
        <v>181</v>
      </c>
      <c r="B20" s="115">
        <v>371.43974831000003</v>
      </c>
      <c r="C20" s="115">
        <v>105.09827956000001</v>
      </c>
      <c r="D20" s="115">
        <v>179.72864741999999</v>
      </c>
      <c r="E20" s="115">
        <v>0</v>
      </c>
      <c r="F20" s="115">
        <v>6.1630137500000002</v>
      </c>
      <c r="G20" s="115">
        <v>2.3613719900000003</v>
      </c>
      <c r="H20" s="1257">
        <v>664.79106103000004</v>
      </c>
      <c r="I20" s="115">
        <v>412.87645149000002</v>
      </c>
      <c r="J20" s="115">
        <v>50.540572390000001</v>
      </c>
      <c r="K20" s="115">
        <v>280.62044918999999</v>
      </c>
      <c r="L20" s="1257">
        <v>744.03747307000003</v>
      </c>
      <c r="M20" s="1258">
        <v>1408.8285341000001</v>
      </c>
      <c r="N20" s="115">
        <v>0.38053570108603479</v>
      </c>
      <c r="P20" s="116"/>
      <c r="Q20" s="116"/>
      <c r="R20" s="116"/>
      <c r="S20" s="118">
        <v>0</v>
      </c>
    </row>
    <row r="21" spans="1:19" ht="24" customHeight="1">
      <c r="A21" s="107" t="s">
        <v>182</v>
      </c>
      <c r="B21" s="115">
        <v>1934.2104883799998</v>
      </c>
      <c r="C21" s="115">
        <v>1296.8330036100001</v>
      </c>
      <c r="D21" s="115">
        <v>2236.6211581500002</v>
      </c>
      <c r="E21" s="115">
        <v>6.88011631</v>
      </c>
      <c r="F21" s="115">
        <v>0</v>
      </c>
      <c r="G21" s="115">
        <v>55.557773929999989</v>
      </c>
      <c r="H21" s="1257">
        <v>5530.1025403799995</v>
      </c>
      <c r="I21" s="115">
        <v>3082.6823188199996</v>
      </c>
      <c r="J21" s="115">
        <v>1163.98423007</v>
      </c>
      <c r="K21" s="115">
        <v>2193.2131397100006</v>
      </c>
      <c r="L21" s="1257">
        <v>6439.8796886</v>
      </c>
      <c r="M21" s="1258">
        <v>11969.982228979999</v>
      </c>
      <c r="N21" s="115">
        <v>3.2331866293453158</v>
      </c>
      <c r="P21" s="116"/>
      <c r="Q21" s="116"/>
      <c r="R21" s="116"/>
      <c r="S21" s="118">
        <v>0</v>
      </c>
    </row>
    <row r="22" spans="1:19" ht="24" customHeight="1">
      <c r="A22" s="107" t="s">
        <v>183</v>
      </c>
      <c r="B22" s="115">
        <v>21.398121410000002</v>
      </c>
      <c r="C22" s="115">
        <v>77.971989320000006</v>
      </c>
      <c r="D22" s="115">
        <v>43.369180490000005</v>
      </c>
      <c r="E22" s="115">
        <v>0</v>
      </c>
      <c r="F22" s="115">
        <v>0</v>
      </c>
      <c r="G22" s="115">
        <v>1.9422826000000002</v>
      </c>
      <c r="H22" s="1257">
        <v>144.68157382000001</v>
      </c>
      <c r="I22" s="115">
        <v>146.09674913999999</v>
      </c>
      <c r="J22" s="115">
        <v>108.56680989000002</v>
      </c>
      <c r="K22" s="115">
        <v>79.620691059999999</v>
      </c>
      <c r="L22" s="1257">
        <v>334.28425009</v>
      </c>
      <c r="M22" s="1258">
        <v>478.96582391000004</v>
      </c>
      <c r="N22" s="115">
        <v>0.12937244752377006</v>
      </c>
      <c r="P22" s="116"/>
      <c r="Q22" s="116"/>
      <c r="R22" s="116"/>
      <c r="S22" s="118">
        <v>0</v>
      </c>
    </row>
    <row r="23" spans="1:19" ht="24" customHeight="1">
      <c r="A23" s="107" t="s">
        <v>184</v>
      </c>
      <c r="B23" s="115">
        <v>8091.869471</v>
      </c>
      <c r="C23" s="115">
        <v>1207.05779366</v>
      </c>
      <c r="D23" s="115">
        <v>9232.4283006699898</v>
      </c>
      <c r="E23" s="115">
        <v>0</v>
      </c>
      <c r="F23" s="115">
        <v>0</v>
      </c>
      <c r="G23" s="115">
        <v>42.701024795199999</v>
      </c>
      <c r="H23" s="1257">
        <v>18574.05659012519</v>
      </c>
      <c r="I23" s="115">
        <v>2825.04663527</v>
      </c>
      <c r="J23" s="115">
        <v>318.54444833999997</v>
      </c>
      <c r="K23" s="115">
        <v>2786.8457688200001</v>
      </c>
      <c r="L23" s="1257">
        <v>5930.4368524300007</v>
      </c>
      <c r="M23" s="1258">
        <v>24504.493442555191</v>
      </c>
      <c r="N23" s="115">
        <v>6.6188569909097232</v>
      </c>
      <c r="P23" s="116"/>
      <c r="Q23" s="116"/>
      <c r="R23" s="116"/>
      <c r="S23" s="118">
        <v>0</v>
      </c>
    </row>
    <row r="24" spans="1:19" s="109" customFormat="1" ht="24" customHeight="1">
      <c r="A24" s="107" t="s">
        <v>796</v>
      </c>
      <c r="B24" s="115">
        <v>1309.07427525</v>
      </c>
      <c r="C24" s="115">
        <v>39.966065330000006</v>
      </c>
      <c r="D24" s="115">
        <v>175.89078237999999</v>
      </c>
      <c r="E24" s="115">
        <v>0</v>
      </c>
      <c r="F24" s="115">
        <v>0</v>
      </c>
      <c r="G24" s="115">
        <v>10.556118749479955</v>
      </c>
      <c r="H24" s="1257">
        <v>1535.48724170948</v>
      </c>
      <c r="I24" s="115">
        <v>137.17018139000001</v>
      </c>
      <c r="J24" s="115">
        <v>29.012371680000001</v>
      </c>
      <c r="K24" s="115">
        <v>138.86296969999998</v>
      </c>
      <c r="L24" s="1257">
        <v>305.04552276999999</v>
      </c>
      <c r="M24" s="1258">
        <v>1840.53276447948</v>
      </c>
      <c r="N24" s="115">
        <v>0.49714241935797021</v>
      </c>
      <c r="P24" s="117"/>
      <c r="Q24" s="116"/>
      <c r="R24" s="117"/>
      <c r="S24" s="118">
        <v>0</v>
      </c>
    </row>
    <row r="25" spans="1:19" ht="24" customHeight="1">
      <c r="A25" s="107" t="s">
        <v>344</v>
      </c>
      <c r="B25" s="115">
        <v>2156.87345005</v>
      </c>
      <c r="C25" s="115">
        <v>427.28502638999998</v>
      </c>
      <c r="D25" s="115">
        <v>418.29813860000002</v>
      </c>
      <c r="E25" s="115">
        <v>0</v>
      </c>
      <c r="F25" s="115">
        <v>0.93916699999999997</v>
      </c>
      <c r="G25" s="115">
        <v>58.588617939999999</v>
      </c>
      <c r="H25" s="1257">
        <v>3061.98439998</v>
      </c>
      <c r="I25" s="115">
        <v>1213.86588117</v>
      </c>
      <c r="J25" s="115">
        <v>177.2120705799999</v>
      </c>
      <c r="K25" s="115">
        <v>652.18788341999993</v>
      </c>
      <c r="L25" s="1257">
        <v>2043.2658351699997</v>
      </c>
      <c r="M25" s="1258">
        <v>5105.2502351499998</v>
      </c>
      <c r="N25" s="115">
        <v>1.3789683630261795</v>
      </c>
      <c r="P25" s="116"/>
      <c r="Q25" s="116"/>
      <c r="R25" s="116"/>
      <c r="S25" s="118">
        <v>0</v>
      </c>
    </row>
    <row r="26" spans="1:19" ht="24" customHeight="1">
      <c r="A26" s="107" t="s">
        <v>185</v>
      </c>
      <c r="B26" s="115">
        <v>22917.251787379999</v>
      </c>
      <c r="C26" s="115">
        <v>5591.3408160132376</v>
      </c>
      <c r="D26" s="115">
        <v>9397.0730047499983</v>
      </c>
      <c r="E26" s="115">
        <v>14.94496294</v>
      </c>
      <c r="F26" s="115">
        <v>399.60527000999997</v>
      </c>
      <c r="G26" s="115">
        <v>256.03255668890591</v>
      </c>
      <c r="H26" s="1257">
        <v>38576.248397782139</v>
      </c>
      <c r="I26" s="115">
        <v>11428.851406409</v>
      </c>
      <c r="J26" s="115">
        <v>1745.0270001066185</v>
      </c>
      <c r="K26" s="115">
        <v>5658.641516134323</v>
      </c>
      <c r="L26" s="1257">
        <v>18832.519922649939</v>
      </c>
      <c r="M26" s="1258">
        <v>57408.768320432078</v>
      </c>
      <c r="N26" s="115">
        <v>15.506561212047901</v>
      </c>
      <c r="P26" s="116"/>
      <c r="Q26" s="116"/>
      <c r="R26" s="116"/>
      <c r="S26" s="118">
        <v>0</v>
      </c>
    </row>
    <row r="27" spans="1:19" ht="24" customHeight="1">
      <c r="A27" s="107" t="s">
        <v>186</v>
      </c>
      <c r="B27" s="115">
        <v>340.02764377</v>
      </c>
      <c r="C27" s="115">
        <v>72.941644340000011</v>
      </c>
      <c r="D27" s="115">
        <v>379.21396546</v>
      </c>
      <c r="E27" s="115">
        <v>0</v>
      </c>
      <c r="F27" s="115">
        <v>0</v>
      </c>
      <c r="G27" s="115">
        <v>0</v>
      </c>
      <c r="H27" s="1257">
        <v>792.18325357000003</v>
      </c>
      <c r="I27" s="115">
        <v>938.37453761000006</v>
      </c>
      <c r="J27" s="115">
        <v>163.68110225000001</v>
      </c>
      <c r="K27" s="115">
        <v>559.94223664000003</v>
      </c>
      <c r="L27" s="1257">
        <v>1661.9978765000001</v>
      </c>
      <c r="M27" s="1258">
        <v>2454.1811300700001</v>
      </c>
      <c r="N27" s="115">
        <v>0.66289368387893199</v>
      </c>
      <c r="P27" s="116"/>
      <c r="Q27" s="116"/>
      <c r="R27" s="116"/>
      <c r="S27" s="118">
        <v>0</v>
      </c>
    </row>
    <row r="28" spans="1:19" ht="24" customHeight="1">
      <c r="A28" s="110" t="s">
        <v>187</v>
      </c>
      <c r="B28" s="115">
        <v>121.98859934999999</v>
      </c>
      <c r="C28" s="115">
        <v>64.784003580000004</v>
      </c>
      <c r="D28" s="115">
        <v>280.22783690999995</v>
      </c>
      <c r="E28" s="115">
        <v>0</v>
      </c>
      <c r="F28" s="115">
        <v>0</v>
      </c>
      <c r="G28" s="115">
        <v>208.06127193</v>
      </c>
      <c r="H28" s="1257">
        <v>675.06171176999999</v>
      </c>
      <c r="I28" s="115">
        <v>705.70520666000004</v>
      </c>
      <c r="J28" s="115">
        <v>132.82990058999999</v>
      </c>
      <c r="K28" s="115">
        <v>431.01763404000002</v>
      </c>
      <c r="L28" s="1257">
        <v>1269.5527412900001</v>
      </c>
      <c r="M28" s="1258">
        <v>1944.61445306</v>
      </c>
      <c r="N28" s="115">
        <v>0.52525570452755865</v>
      </c>
      <c r="P28" s="116"/>
      <c r="Q28" s="116"/>
      <c r="R28" s="116"/>
      <c r="S28" s="118">
        <v>0</v>
      </c>
    </row>
    <row r="29" spans="1:19" ht="24" customHeight="1">
      <c r="A29" s="111" t="s">
        <v>341</v>
      </c>
      <c r="B29" s="1259">
        <v>100982.76903837</v>
      </c>
      <c r="C29" s="1259">
        <v>25846.053256983236</v>
      </c>
      <c r="D29" s="1259">
        <v>75578.157020025988</v>
      </c>
      <c r="E29" s="1259">
        <v>2822.9879786000001</v>
      </c>
      <c r="F29" s="1259">
        <v>7314.3855478260002</v>
      </c>
      <c r="G29" s="1259">
        <v>22248.709153095744</v>
      </c>
      <c r="H29" s="1260">
        <v>234793.06199490101</v>
      </c>
      <c r="I29" s="1259">
        <v>70522.372231914007</v>
      </c>
      <c r="J29" s="1259">
        <v>25056.433570775142</v>
      </c>
      <c r="K29" s="1259">
        <v>39850.566018542078</v>
      </c>
      <c r="L29" s="1260">
        <v>135429.37182123121</v>
      </c>
      <c r="M29" s="1261">
        <v>370222.43381613225</v>
      </c>
      <c r="N29" s="245">
        <v>100</v>
      </c>
      <c r="P29" s="79"/>
      <c r="Q29" s="116"/>
      <c r="R29" s="79"/>
      <c r="S29" s="118">
        <v>0</v>
      </c>
    </row>
    <row r="30" spans="1:19" ht="24" customHeight="1">
      <c r="A30" s="112" t="s">
        <v>192</v>
      </c>
      <c r="B30" s="115">
        <v>0</v>
      </c>
      <c r="C30" s="115">
        <v>0</v>
      </c>
      <c r="D30" s="115">
        <v>16.774340119999998</v>
      </c>
      <c r="E30" s="115">
        <v>0</v>
      </c>
      <c r="F30" s="115">
        <v>0</v>
      </c>
      <c r="G30" s="115">
        <v>0</v>
      </c>
      <c r="H30" s="1260">
        <v>16.774340119999998</v>
      </c>
      <c r="I30" s="115">
        <v>548.59478485</v>
      </c>
      <c r="J30" s="115">
        <v>20.330241480000002</v>
      </c>
      <c r="K30" s="115">
        <v>85.419002559999996</v>
      </c>
      <c r="L30" s="115">
        <v>654.34402889</v>
      </c>
      <c r="M30" s="115">
        <v>671.11836901000004</v>
      </c>
      <c r="N30" s="1613"/>
    </row>
    <row r="31" spans="1:19" ht="24" customHeight="1">
      <c r="A31" s="114" t="s">
        <v>341</v>
      </c>
      <c r="B31" s="1259">
        <v>100982.76903837</v>
      </c>
      <c r="C31" s="1259">
        <v>25846.053256983236</v>
      </c>
      <c r="D31" s="1259">
        <v>75594.931360145987</v>
      </c>
      <c r="E31" s="1259">
        <v>2822.9879786000001</v>
      </c>
      <c r="F31" s="1259">
        <v>7314.3855478260002</v>
      </c>
      <c r="G31" s="1259">
        <v>22248.709153095744</v>
      </c>
      <c r="H31" s="1260">
        <v>234809.83633502101</v>
      </c>
      <c r="I31" s="1259">
        <v>71070.967016764014</v>
      </c>
      <c r="J31" s="1259">
        <v>25076.76381225514</v>
      </c>
      <c r="K31" s="1259">
        <v>39935.985021102075</v>
      </c>
      <c r="L31" s="1260">
        <v>136083.7158501212</v>
      </c>
      <c r="M31" s="1261">
        <v>370893.55218514218</v>
      </c>
      <c r="N31" s="1613"/>
    </row>
    <row r="32" spans="1:19" ht="26.25">
      <c r="A32" s="113"/>
      <c r="B32" s="1189"/>
      <c r="C32" s="1189"/>
      <c r="D32" s="1189"/>
      <c r="E32" s="1189"/>
      <c r="F32" s="1189"/>
      <c r="G32" s="1189"/>
      <c r="H32" s="1189"/>
      <c r="I32" s="1189"/>
      <c r="J32" s="1189"/>
      <c r="K32" s="1189"/>
      <c r="L32" s="1189"/>
      <c r="M32" s="1189"/>
      <c r="N32" s="105"/>
    </row>
  </sheetData>
  <mergeCells count="9">
    <mergeCell ref="A1:G1"/>
    <mergeCell ref="A2:G2"/>
    <mergeCell ref="N30:N31"/>
    <mergeCell ref="L3:N3"/>
    <mergeCell ref="A4:A6"/>
    <mergeCell ref="B4:G4"/>
    <mergeCell ref="M4:M6"/>
    <mergeCell ref="N4:N6"/>
    <mergeCell ref="I4:L4"/>
  </mergeCells>
  <printOptions horizontalCentered="1"/>
  <pageMargins left="0" right="0" top="0.78740157480314965" bottom="0" header="0.51181102362204722" footer="0.51181102362204722"/>
  <pageSetup paperSize="9" scale="59" orientation="landscape" horizontalDpi="200" verticalDpi="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S47"/>
  <sheetViews>
    <sheetView zoomScale="80" zoomScaleNormal="80" workbookViewId="0">
      <selection sqref="A1:XFD1048576"/>
    </sheetView>
  </sheetViews>
  <sheetFormatPr defaultRowHeight="21"/>
  <cols>
    <col min="1" max="1" width="5.85546875" style="64" customWidth="1"/>
    <col min="2" max="2" width="7.5703125" style="64" customWidth="1"/>
    <col min="3" max="5" width="11.140625" style="64" customWidth="1"/>
    <col min="6" max="6" width="9.42578125" style="64" customWidth="1"/>
    <col min="7" max="9" width="12" style="64" customWidth="1"/>
    <col min="10" max="10" width="11.140625" style="64" customWidth="1"/>
    <col min="11" max="11" width="12.85546875" style="64" customWidth="1"/>
    <col min="12" max="12" width="8.42578125" style="64" customWidth="1"/>
    <col min="13" max="13" width="14.7109375" style="64" customWidth="1"/>
    <col min="14" max="14" width="18.42578125" style="64" customWidth="1"/>
    <col min="15" max="15" width="13.7109375" style="64" customWidth="1"/>
    <col min="16" max="16" width="10.28515625" style="64" customWidth="1"/>
    <col min="17" max="17" width="12.85546875" style="64" customWidth="1"/>
    <col min="18" max="18" width="9.28515625" style="64" bestFit="1" customWidth="1"/>
    <col min="19" max="19" width="15.42578125" style="64" customWidth="1"/>
    <col min="20" max="256" width="9" style="64"/>
    <col min="257" max="257" width="5.85546875" style="64" customWidth="1"/>
    <col min="258" max="258" width="7.5703125" style="64" customWidth="1"/>
    <col min="259" max="261" width="11.140625" style="64" customWidth="1"/>
    <col min="262" max="262" width="9.42578125" style="64" customWidth="1"/>
    <col min="263" max="265" width="12" style="64" customWidth="1"/>
    <col min="266" max="266" width="11.140625" style="64" customWidth="1"/>
    <col min="267" max="267" width="12.85546875" style="64" customWidth="1"/>
    <col min="268" max="268" width="8.42578125" style="64" customWidth="1"/>
    <col min="269" max="269" width="12.85546875" style="64" customWidth="1"/>
    <col min="270" max="271" width="13.7109375" style="64" customWidth="1"/>
    <col min="272" max="272" width="10.28515625" style="64" customWidth="1"/>
    <col min="273" max="273" width="12.85546875" style="64" customWidth="1"/>
    <col min="274" max="274" width="9.28515625" style="64" bestFit="1" customWidth="1"/>
    <col min="275" max="275" width="15.42578125" style="64" customWidth="1"/>
    <col min="276" max="512" width="9" style="64"/>
    <col min="513" max="513" width="5.85546875" style="64" customWidth="1"/>
    <col min="514" max="514" width="7.5703125" style="64" customWidth="1"/>
    <col min="515" max="517" width="11.140625" style="64" customWidth="1"/>
    <col min="518" max="518" width="9.42578125" style="64" customWidth="1"/>
    <col min="519" max="521" width="12" style="64" customWidth="1"/>
    <col min="522" max="522" width="11.140625" style="64" customWidth="1"/>
    <col min="523" max="523" width="12.85546875" style="64" customWidth="1"/>
    <col min="524" max="524" width="8.42578125" style="64" customWidth="1"/>
    <col min="525" max="525" width="12.85546875" style="64" customWidth="1"/>
    <col min="526" max="527" width="13.7109375" style="64" customWidth="1"/>
    <col min="528" max="528" width="10.28515625" style="64" customWidth="1"/>
    <col min="529" max="529" width="12.85546875" style="64" customWidth="1"/>
    <col min="530" max="530" width="9.28515625" style="64" bestFit="1" customWidth="1"/>
    <col min="531" max="531" width="15.42578125" style="64" customWidth="1"/>
    <col min="532" max="768" width="9" style="64"/>
    <col min="769" max="769" width="5.85546875" style="64" customWidth="1"/>
    <col min="770" max="770" width="7.5703125" style="64" customWidth="1"/>
    <col min="771" max="773" width="11.140625" style="64" customWidth="1"/>
    <col min="774" max="774" width="9.42578125" style="64" customWidth="1"/>
    <col min="775" max="777" width="12" style="64" customWidth="1"/>
    <col min="778" max="778" width="11.140625" style="64" customWidth="1"/>
    <col min="779" max="779" width="12.85546875" style="64" customWidth="1"/>
    <col min="780" max="780" width="8.42578125" style="64" customWidth="1"/>
    <col min="781" max="781" width="12.85546875" style="64" customWidth="1"/>
    <col min="782" max="783" width="13.7109375" style="64" customWidth="1"/>
    <col min="784" max="784" width="10.28515625" style="64" customWidth="1"/>
    <col min="785" max="785" width="12.85546875" style="64" customWidth="1"/>
    <col min="786" max="786" width="9.28515625" style="64" bestFit="1" customWidth="1"/>
    <col min="787" max="787" width="15.42578125" style="64" customWidth="1"/>
    <col min="788" max="1024" width="9" style="64"/>
    <col min="1025" max="1025" width="5.85546875" style="64" customWidth="1"/>
    <col min="1026" max="1026" width="7.5703125" style="64" customWidth="1"/>
    <col min="1027" max="1029" width="11.140625" style="64" customWidth="1"/>
    <col min="1030" max="1030" width="9.42578125" style="64" customWidth="1"/>
    <col min="1031" max="1033" width="12" style="64" customWidth="1"/>
    <col min="1034" max="1034" width="11.140625" style="64" customWidth="1"/>
    <col min="1035" max="1035" width="12.85546875" style="64" customWidth="1"/>
    <col min="1036" max="1036" width="8.42578125" style="64" customWidth="1"/>
    <col min="1037" max="1037" width="12.85546875" style="64" customWidth="1"/>
    <col min="1038" max="1039" width="13.7109375" style="64" customWidth="1"/>
    <col min="1040" max="1040" width="10.28515625" style="64" customWidth="1"/>
    <col min="1041" max="1041" width="12.85546875" style="64" customWidth="1"/>
    <col min="1042" max="1042" width="9.28515625" style="64" bestFit="1" customWidth="1"/>
    <col min="1043" max="1043" width="15.42578125" style="64" customWidth="1"/>
    <col min="1044" max="1280" width="9" style="64"/>
    <col min="1281" max="1281" width="5.85546875" style="64" customWidth="1"/>
    <col min="1282" max="1282" width="7.5703125" style="64" customWidth="1"/>
    <col min="1283" max="1285" width="11.140625" style="64" customWidth="1"/>
    <col min="1286" max="1286" width="9.42578125" style="64" customWidth="1"/>
    <col min="1287" max="1289" width="12" style="64" customWidth="1"/>
    <col min="1290" max="1290" width="11.140625" style="64" customWidth="1"/>
    <col min="1291" max="1291" width="12.85546875" style="64" customWidth="1"/>
    <col min="1292" max="1292" width="8.42578125" style="64" customWidth="1"/>
    <col min="1293" max="1293" width="12.85546875" style="64" customWidth="1"/>
    <col min="1294" max="1295" width="13.7109375" style="64" customWidth="1"/>
    <col min="1296" max="1296" width="10.28515625" style="64" customWidth="1"/>
    <col min="1297" max="1297" width="12.85546875" style="64" customWidth="1"/>
    <col min="1298" max="1298" width="9.28515625" style="64" bestFit="1" customWidth="1"/>
    <col min="1299" max="1299" width="15.42578125" style="64" customWidth="1"/>
    <col min="1300" max="1536" width="9" style="64"/>
    <col min="1537" max="1537" width="5.85546875" style="64" customWidth="1"/>
    <col min="1538" max="1538" width="7.5703125" style="64" customWidth="1"/>
    <col min="1539" max="1541" width="11.140625" style="64" customWidth="1"/>
    <col min="1542" max="1542" width="9.42578125" style="64" customWidth="1"/>
    <col min="1543" max="1545" width="12" style="64" customWidth="1"/>
    <col min="1546" max="1546" width="11.140625" style="64" customWidth="1"/>
    <col min="1547" max="1547" width="12.85546875" style="64" customWidth="1"/>
    <col min="1548" max="1548" width="8.42578125" style="64" customWidth="1"/>
    <col min="1549" max="1549" width="12.85546875" style="64" customWidth="1"/>
    <col min="1550" max="1551" width="13.7109375" style="64" customWidth="1"/>
    <col min="1552" max="1552" width="10.28515625" style="64" customWidth="1"/>
    <col min="1553" max="1553" width="12.85546875" style="64" customWidth="1"/>
    <col min="1554" max="1554" width="9.28515625" style="64" bestFit="1" customWidth="1"/>
    <col min="1555" max="1555" width="15.42578125" style="64" customWidth="1"/>
    <col min="1556" max="1792" width="9" style="64"/>
    <col min="1793" max="1793" width="5.85546875" style="64" customWidth="1"/>
    <col min="1794" max="1794" width="7.5703125" style="64" customWidth="1"/>
    <col min="1795" max="1797" width="11.140625" style="64" customWidth="1"/>
    <col min="1798" max="1798" width="9.42578125" style="64" customWidth="1"/>
    <col min="1799" max="1801" width="12" style="64" customWidth="1"/>
    <col min="1802" max="1802" width="11.140625" style="64" customWidth="1"/>
    <col min="1803" max="1803" width="12.85546875" style="64" customWidth="1"/>
    <col min="1804" max="1804" width="8.42578125" style="64" customWidth="1"/>
    <col min="1805" max="1805" width="12.85546875" style="64" customWidth="1"/>
    <col min="1806" max="1807" width="13.7109375" style="64" customWidth="1"/>
    <col min="1808" max="1808" width="10.28515625" style="64" customWidth="1"/>
    <col min="1809" max="1809" width="12.85546875" style="64" customWidth="1"/>
    <col min="1810" max="1810" width="9.28515625" style="64" bestFit="1" customWidth="1"/>
    <col min="1811" max="1811" width="15.42578125" style="64" customWidth="1"/>
    <col min="1812" max="2048" width="9" style="64"/>
    <col min="2049" max="2049" width="5.85546875" style="64" customWidth="1"/>
    <col min="2050" max="2050" width="7.5703125" style="64" customWidth="1"/>
    <col min="2051" max="2053" width="11.140625" style="64" customWidth="1"/>
    <col min="2054" max="2054" width="9.42578125" style="64" customWidth="1"/>
    <col min="2055" max="2057" width="12" style="64" customWidth="1"/>
    <col min="2058" max="2058" width="11.140625" style="64" customWidth="1"/>
    <col min="2059" max="2059" width="12.85546875" style="64" customWidth="1"/>
    <col min="2060" max="2060" width="8.42578125" style="64" customWidth="1"/>
    <col min="2061" max="2061" width="12.85546875" style="64" customWidth="1"/>
    <col min="2062" max="2063" width="13.7109375" style="64" customWidth="1"/>
    <col min="2064" max="2064" width="10.28515625" style="64" customWidth="1"/>
    <col min="2065" max="2065" width="12.85546875" style="64" customWidth="1"/>
    <col min="2066" max="2066" width="9.28515625" style="64" bestFit="1" customWidth="1"/>
    <col min="2067" max="2067" width="15.42578125" style="64" customWidth="1"/>
    <col min="2068" max="2304" width="9" style="64"/>
    <col min="2305" max="2305" width="5.85546875" style="64" customWidth="1"/>
    <col min="2306" max="2306" width="7.5703125" style="64" customWidth="1"/>
    <col min="2307" max="2309" width="11.140625" style="64" customWidth="1"/>
    <col min="2310" max="2310" width="9.42578125" style="64" customWidth="1"/>
    <col min="2311" max="2313" width="12" style="64" customWidth="1"/>
    <col min="2314" max="2314" width="11.140625" style="64" customWidth="1"/>
    <col min="2315" max="2315" width="12.85546875" style="64" customWidth="1"/>
    <col min="2316" max="2316" width="8.42578125" style="64" customWidth="1"/>
    <col min="2317" max="2317" width="12.85546875" style="64" customWidth="1"/>
    <col min="2318" max="2319" width="13.7109375" style="64" customWidth="1"/>
    <col min="2320" max="2320" width="10.28515625" style="64" customWidth="1"/>
    <col min="2321" max="2321" width="12.85546875" style="64" customWidth="1"/>
    <col min="2322" max="2322" width="9.28515625" style="64" bestFit="1" customWidth="1"/>
    <col min="2323" max="2323" width="15.42578125" style="64" customWidth="1"/>
    <col min="2324" max="2560" width="9" style="64"/>
    <col min="2561" max="2561" width="5.85546875" style="64" customWidth="1"/>
    <col min="2562" max="2562" width="7.5703125" style="64" customWidth="1"/>
    <col min="2563" max="2565" width="11.140625" style="64" customWidth="1"/>
    <col min="2566" max="2566" width="9.42578125" style="64" customWidth="1"/>
    <col min="2567" max="2569" width="12" style="64" customWidth="1"/>
    <col min="2570" max="2570" width="11.140625" style="64" customWidth="1"/>
    <col min="2571" max="2571" width="12.85546875" style="64" customWidth="1"/>
    <col min="2572" max="2572" width="8.42578125" style="64" customWidth="1"/>
    <col min="2573" max="2573" width="12.85546875" style="64" customWidth="1"/>
    <col min="2574" max="2575" width="13.7109375" style="64" customWidth="1"/>
    <col min="2576" max="2576" width="10.28515625" style="64" customWidth="1"/>
    <col min="2577" max="2577" width="12.85546875" style="64" customWidth="1"/>
    <col min="2578" max="2578" width="9.28515625" style="64" bestFit="1" customWidth="1"/>
    <col min="2579" max="2579" width="15.42578125" style="64" customWidth="1"/>
    <col min="2580" max="2816" width="9" style="64"/>
    <col min="2817" max="2817" width="5.85546875" style="64" customWidth="1"/>
    <col min="2818" max="2818" width="7.5703125" style="64" customWidth="1"/>
    <col min="2819" max="2821" width="11.140625" style="64" customWidth="1"/>
    <col min="2822" max="2822" width="9.42578125" style="64" customWidth="1"/>
    <col min="2823" max="2825" width="12" style="64" customWidth="1"/>
    <col min="2826" max="2826" width="11.140625" style="64" customWidth="1"/>
    <col min="2827" max="2827" width="12.85546875" style="64" customWidth="1"/>
    <col min="2828" max="2828" width="8.42578125" style="64" customWidth="1"/>
    <col min="2829" max="2829" width="12.85546875" style="64" customWidth="1"/>
    <col min="2830" max="2831" width="13.7109375" style="64" customWidth="1"/>
    <col min="2832" max="2832" width="10.28515625" style="64" customWidth="1"/>
    <col min="2833" max="2833" width="12.85546875" style="64" customWidth="1"/>
    <col min="2834" max="2834" width="9.28515625" style="64" bestFit="1" customWidth="1"/>
    <col min="2835" max="2835" width="15.42578125" style="64" customWidth="1"/>
    <col min="2836" max="3072" width="9" style="64"/>
    <col min="3073" max="3073" width="5.85546875" style="64" customWidth="1"/>
    <col min="3074" max="3074" width="7.5703125" style="64" customWidth="1"/>
    <col min="3075" max="3077" width="11.140625" style="64" customWidth="1"/>
    <col min="3078" max="3078" width="9.42578125" style="64" customWidth="1"/>
    <col min="3079" max="3081" width="12" style="64" customWidth="1"/>
    <col min="3082" max="3082" width="11.140625" style="64" customWidth="1"/>
    <col min="3083" max="3083" width="12.85546875" style="64" customWidth="1"/>
    <col min="3084" max="3084" width="8.42578125" style="64" customWidth="1"/>
    <col min="3085" max="3085" width="12.85546875" style="64" customWidth="1"/>
    <col min="3086" max="3087" width="13.7109375" style="64" customWidth="1"/>
    <col min="3088" max="3088" width="10.28515625" style="64" customWidth="1"/>
    <col min="3089" max="3089" width="12.85546875" style="64" customWidth="1"/>
    <col min="3090" max="3090" width="9.28515625" style="64" bestFit="1" customWidth="1"/>
    <col min="3091" max="3091" width="15.42578125" style="64" customWidth="1"/>
    <col min="3092" max="3328" width="9" style="64"/>
    <col min="3329" max="3329" width="5.85546875" style="64" customWidth="1"/>
    <col min="3330" max="3330" width="7.5703125" style="64" customWidth="1"/>
    <col min="3331" max="3333" width="11.140625" style="64" customWidth="1"/>
    <col min="3334" max="3334" width="9.42578125" style="64" customWidth="1"/>
    <col min="3335" max="3337" width="12" style="64" customWidth="1"/>
    <col min="3338" max="3338" width="11.140625" style="64" customWidth="1"/>
    <col min="3339" max="3339" width="12.85546875" style="64" customWidth="1"/>
    <col min="3340" max="3340" width="8.42578125" style="64" customWidth="1"/>
    <col min="3341" max="3341" width="12.85546875" style="64" customWidth="1"/>
    <col min="3342" max="3343" width="13.7109375" style="64" customWidth="1"/>
    <col min="3344" max="3344" width="10.28515625" style="64" customWidth="1"/>
    <col min="3345" max="3345" width="12.85546875" style="64" customWidth="1"/>
    <col min="3346" max="3346" width="9.28515625" style="64" bestFit="1" customWidth="1"/>
    <col min="3347" max="3347" width="15.42578125" style="64" customWidth="1"/>
    <col min="3348" max="3584" width="9" style="64"/>
    <col min="3585" max="3585" width="5.85546875" style="64" customWidth="1"/>
    <col min="3586" max="3586" width="7.5703125" style="64" customWidth="1"/>
    <col min="3587" max="3589" width="11.140625" style="64" customWidth="1"/>
    <col min="3590" max="3590" width="9.42578125" style="64" customWidth="1"/>
    <col min="3591" max="3593" width="12" style="64" customWidth="1"/>
    <col min="3594" max="3594" width="11.140625" style="64" customWidth="1"/>
    <col min="3595" max="3595" width="12.85546875" style="64" customWidth="1"/>
    <col min="3596" max="3596" width="8.42578125" style="64" customWidth="1"/>
    <col min="3597" max="3597" width="12.85546875" style="64" customWidth="1"/>
    <col min="3598" max="3599" width="13.7109375" style="64" customWidth="1"/>
    <col min="3600" max="3600" width="10.28515625" style="64" customWidth="1"/>
    <col min="3601" max="3601" width="12.85546875" style="64" customWidth="1"/>
    <col min="3602" max="3602" width="9.28515625" style="64" bestFit="1" customWidth="1"/>
    <col min="3603" max="3603" width="15.42578125" style="64" customWidth="1"/>
    <col min="3604" max="3840" width="9" style="64"/>
    <col min="3841" max="3841" width="5.85546875" style="64" customWidth="1"/>
    <col min="3842" max="3842" width="7.5703125" style="64" customWidth="1"/>
    <col min="3843" max="3845" width="11.140625" style="64" customWidth="1"/>
    <col min="3846" max="3846" width="9.42578125" style="64" customWidth="1"/>
    <col min="3847" max="3849" width="12" style="64" customWidth="1"/>
    <col min="3850" max="3850" width="11.140625" style="64" customWidth="1"/>
    <col min="3851" max="3851" width="12.85546875" style="64" customWidth="1"/>
    <col min="3852" max="3852" width="8.42578125" style="64" customWidth="1"/>
    <col min="3853" max="3853" width="12.85546875" style="64" customWidth="1"/>
    <col min="3854" max="3855" width="13.7109375" style="64" customWidth="1"/>
    <col min="3856" max="3856" width="10.28515625" style="64" customWidth="1"/>
    <col min="3857" max="3857" width="12.85546875" style="64" customWidth="1"/>
    <col min="3858" max="3858" width="9.28515625" style="64" bestFit="1" customWidth="1"/>
    <col min="3859" max="3859" width="15.42578125" style="64" customWidth="1"/>
    <col min="3860" max="4096" width="9" style="64"/>
    <col min="4097" max="4097" width="5.85546875" style="64" customWidth="1"/>
    <col min="4098" max="4098" width="7.5703125" style="64" customWidth="1"/>
    <col min="4099" max="4101" width="11.140625" style="64" customWidth="1"/>
    <col min="4102" max="4102" width="9.42578125" style="64" customWidth="1"/>
    <col min="4103" max="4105" width="12" style="64" customWidth="1"/>
    <col min="4106" max="4106" width="11.140625" style="64" customWidth="1"/>
    <col min="4107" max="4107" width="12.85546875" style="64" customWidth="1"/>
    <col min="4108" max="4108" width="8.42578125" style="64" customWidth="1"/>
    <col min="4109" max="4109" width="12.85546875" style="64" customWidth="1"/>
    <col min="4110" max="4111" width="13.7109375" style="64" customWidth="1"/>
    <col min="4112" max="4112" width="10.28515625" style="64" customWidth="1"/>
    <col min="4113" max="4113" width="12.85546875" style="64" customWidth="1"/>
    <col min="4114" max="4114" width="9.28515625" style="64" bestFit="1" customWidth="1"/>
    <col min="4115" max="4115" width="15.42578125" style="64" customWidth="1"/>
    <col min="4116" max="4352" width="9" style="64"/>
    <col min="4353" max="4353" width="5.85546875" style="64" customWidth="1"/>
    <col min="4354" max="4354" width="7.5703125" style="64" customWidth="1"/>
    <col min="4355" max="4357" width="11.140625" style="64" customWidth="1"/>
    <col min="4358" max="4358" width="9.42578125" style="64" customWidth="1"/>
    <col min="4359" max="4361" width="12" style="64" customWidth="1"/>
    <col min="4362" max="4362" width="11.140625" style="64" customWidth="1"/>
    <col min="4363" max="4363" width="12.85546875" style="64" customWidth="1"/>
    <col min="4364" max="4364" width="8.42578125" style="64" customWidth="1"/>
    <col min="4365" max="4365" width="12.85546875" style="64" customWidth="1"/>
    <col min="4366" max="4367" width="13.7109375" style="64" customWidth="1"/>
    <col min="4368" max="4368" width="10.28515625" style="64" customWidth="1"/>
    <col min="4369" max="4369" width="12.85546875" style="64" customWidth="1"/>
    <col min="4370" max="4370" width="9.28515625" style="64" bestFit="1" customWidth="1"/>
    <col min="4371" max="4371" width="15.42578125" style="64" customWidth="1"/>
    <col min="4372" max="4608" width="9" style="64"/>
    <col min="4609" max="4609" width="5.85546875" style="64" customWidth="1"/>
    <col min="4610" max="4610" width="7.5703125" style="64" customWidth="1"/>
    <col min="4611" max="4613" width="11.140625" style="64" customWidth="1"/>
    <col min="4614" max="4614" width="9.42578125" style="64" customWidth="1"/>
    <col min="4615" max="4617" width="12" style="64" customWidth="1"/>
    <col min="4618" max="4618" width="11.140625" style="64" customWidth="1"/>
    <col min="4619" max="4619" width="12.85546875" style="64" customWidth="1"/>
    <col min="4620" max="4620" width="8.42578125" style="64" customWidth="1"/>
    <col min="4621" max="4621" width="12.85546875" style="64" customWidth="1"/>
    <col min="4622" max="4623" width="13.7109375" style="64" customWidth="1"/>
    <col min="4624" max="4624" width="10.28515625" style="64" customWidth="1"/>
    <col min="4625" max="4625" width="12.85546875" style="64" customWidth="1"/>
    <col min="4626" max="4626" width="9.28515625" style="64" bestFit="1" customWidth="1"/>
    <col min="4627" max="4627" width="15.42578125" style="64" customWidth="1"/>
    <col min="4628" max="4864" width="9" style="64"/>
    <col min="4865" max="4865" width="5.85546875" style="64" customWidth="1"/>
    <col min="4866" max="4866" width="7.5703125" style="64" customWidth="1"/>
    <col min="4867" max="4869" width="11.140625" style="64" customWidth="1"/>
    <col min="4870" max="4870" width="9.42578125" style="64" customWidth="1"/>
    <col min="4871" max="4873" width="12" style="64" customWidth="1"/>
    <col min="4874" max="4874" width="11.140625" style="64" customWidth="1"/>
    <col min="4875" max="4875" width="12.85546875" style="64" customWidth="1"/>
    <col min="4876" max="4876" width="8.42578125" style="64" customWidth="1"/>
    <col min="4877" max="4877" width="12.85546875" style="64" customWidth="1"/>
    <col min="4878" max="4879" width="13.7109375" style="64" customWidth="1"/>
    <col min="4880" max="4880" width="10.28515625" style="64" customWidth="1"/>
    <col min="4881" max="4881" width="12.85546875" style="64" customWidth="1"/>
    <col min="4882" max="4882" width="9.28515625" style="64" bestFit="1" customWidth="1"/>
    <col min="4883" max="4883" width="15.42578125" style="64" customWidth="1"/>
    <col min="4884" max="5120" width="9" style="64"/>
    <col min="5121" max="5121" width="5.85546875" style="64" customWidth="1"/>
    <col min="5122" max="5122" width="7.5703125" style="64" customWidth="1"/>
    <col min="5123" max="5125" width="11.140625" style="64" customWidth="1"/>
    <col min="5126" max="5126" width="9.42578125" style="64" customWidth="1"/>
    <col min="5127" max="5129" width="12" style="64" customWidth="1"/>
    <col min="5130" max="5130" width="11.140625" style="64" customWidth="1"/>
    <col min="5131" max="5131" width="12.85546875" style="64" customWidth="1"/>
    <col min="5132" max="5132" width="8.42578125" style="64" customWidth="1"/>
    <col min="5133" max="5133" width="12.85546875" style="64" customWidth="1"/>
    <col min="5134" max="5135" width="13.7109375" style="64" customWidth="1"/>
    <col min="5136" max="5136" width="10.28515625" style="64" customWidth="1"/>
    <col min="5137" max="5137" width="12.85546875" style="64" customWidth="1"/>
    <col min="5138" max="5138" width="9.28515625" style="64" bestFit="1" customWidth="1"/>
    <col min="5139" max="5139" width="15.42578125" style="64" customWidth="1"/>
    <col min="5140" max="5376" width="9" style="64"/>
    <col min="5377" max="5377" width="5.85546875" style="64" customWidth="1"/>
    <col min="5378" max="5378" width="7.5703125" style="64" customWidth="1"/>
    <col min="5379" max="5381" width="11.140625" style="64" customWidth="1"/>
    <col min="5382" max="5382" width="9.42578125" style="64" customWidth="1"/>
    <col min="5383" max="5385" width="12" style="64" customWidth="1"/>
    <col min="5386" max="5386" width="11.140625" style="64" customWidth="1"/>
    <col min="5387" max="5387" width="12.85546875" style="64" customWidth="1"/>
    <col min="5388" max="5388" width="8.42578125" style="64" customWidth="1"/>
    <col min="5389" max="5389" width="12.85546875" style="64" customWidth="1"/>
    <col min="5390" max="5391" width="13.7109375" style="64" customWidth="1"/>
    <col min="5392" max="5392" width="10.28515625" style="64" customWidth="1"/>
    <col min="5393" max="5393" width="12.85546875" style="64" customWidth="1"/>
    <col min="5394" max="5394" width="9.28515625" style="64" bestFit="1" customWidth="1"/>
    <col min="5395" max="5395" width="15.42578125" style="64" customWidth="1"/>
    <col min="5396" max="5632" width="9" style="64"/>
    <col min="5633" max="5633" width="5.85546875" style="64" customWidth="1"/>
    <col min="5634" max="5634" width="7.5703125" style="64" customWidth="1"/>
    <col min="5635" max="5637" width="11.140625" style="64" customWidth="1"/>
    <col min="5638" max="5638" width="9.42578125" style="64" customWidth="1"/>
    <col min="5639" max="5641" width="12" style="64" customWidth="1"/>
    <col min="5642" max="5642" width="11.140625" style="64" customWidth="1"/>
    <col min="5643" max="5643" width="12.85546875" style="64" customWidth="1"/>
    <col min="5644" max="5644" width="8.42578125" style="64" customWidth="1"/>
    <col min="5645" max="5645" width="12.85546875" style="64" customWidth="1"/>
    <col min="5646" max="5647" width="13.7109375" style="64" customWidth="1"/>
    <col min="5648" max="5648" width="10.28515625" style="64" customWidth="1"/>
    <col min="5649" max="5649" width="12.85546875" style="64" customWidth="1"/>
    <col min="5650" max="5650" width="9.28515625" style="64" bestFit="1" customWidth="1"/>
    <col min="5651" max="5651" width="15.42578125" style="64" customWidth="1"/>
    <col min="5652" max="5888" width="9" style="64"/>
    <col min="5889" max="5889" width="5.85546875" style="64" customWidth="1"/>
    <col min="5890" max="5890" width="7.5703125" style="64" customWidth="1"/>
    <col min="5891" max="5893" width="11.140625" style="64" customWidth="1"/>
    <col min="5894" max="5894" width="9.42578125" style="64" customWidth="1"/>
    <col min="5895" max="5897" width="12" style="64" customWidth="1"/>
    <col min="5898" max="5898" width="11.140625" style="64" customWidth="1"/>
    <col min="5899" max="5899" width="12.85546875" style="64" customWidth="1"/>
    <col min="5900" max="5900" width="8.42578125" style="64" customWidth="1"/>
    <col min="5901" max="5901" width="12.85546875" style="64" customWidth="1"/>
    <col min="5902" max="5903" width="13.7109375" style="64" customWidth="1"/>
    <col min="5904" max="5904" width="10.28515625" style="64" customWidth="1"/>
    <col min="5905" max="5905" width="12.85546875" style="64" customWidth="1"/>
    <col min="5906" max="5906" width="9.28515625" style="64" bestFit="1" customWidth="1"/>
    <col min="5907" max="5907" width="15.42578125" style="64" customWidth="1"/>
    <col min="5908" max="6144" width="9" style="64"/>
    <col min="6145" max="6145" width="5.85546875" style="64" customWidth="1"/>
    <col min="6146" max="6146" width="7.5703125" style="64" customWidth="1"/>
    <col min="6147" max="6149" width="11.140625" style="64" customWidth="1"/>
    <col min="6150" max="6150" width="9.42578125" style="64" customWidth="1"/>
    <col min="6151" max="6153" width="12" style="64" customWidth="1"/>
    <col min="6154" max="6154" width="11.140625" style="64" customWidth="1"/>
    <col min="6155" max="6155" width="12.85546875" style="64" customWidth="1"/>
    <col min="6156" max="6156" width="8.42578125" style="64" customWidth="1"/>
    <col min="6157" max="6157" width="12.85546875" style="64" customWidth="1"/>
    <col min="6158" max="6159" width="13.7109375" style="64" customWidth="1"/>
    <col min="6160" max="6160" width="10.28515625" style="64" customWidth="1"/>
    <col min="6161" max="6161" width="12.85546875" style="64" customWidth="1"/>
    <col min="6162" max="6162" width="9.28515625" style="64" bestFit="1" customWidth="1"/>
    <col min="6163" max="6163" width="15.42578125" style="64" customWidth="1"/>
    <col min="6164" max="6400" width="9" style="64"/>
    <col min="6401" max="6401" width="5.85546875" style="64" customWidth="1"/>
    <col min="6402" max="6402" width="7.5703125" style="64" customWidth="1"/>
    <col min="6403" max="6405" width="11.140625" style="64" customWidth="1"/>
    <col min="6406" max="6406" width="9.42578125" style="64" customWidth="1"/>
    <col min="6407" max="6409" width="12" style="64" customWidth="1"/>
    <col min="6410" max="6410" width="11.140625" style="64" customWidth="1"/>
    <col min="6411" max="6411" width="12.85546875" style="64" customWidth="1"/>
    <col min="6412" max="6412" width="8.42578125" style="64" customWidth="1"/>
    <col min="6413" max="6413" width="12.85546875" style="64" customWidth="1"/>
    <col min="6414" max="6415" width="13.7109375" style="64" customWidth="1"/>
    <col min="6416" max="6416" width="10.28515625" style="64" customWidth="1"/>
    <col min="6417" max="6417" width="12.85546875" style="64" customWidth="1"/>
    <col min="6418" max="6418" width="9.28515625" style="64" bestFit="1" customWidth="1"/>
    <col min="6419" max="6419" width="15.42578125" style="64" customWidth="1"/>
    <col min="6420" max="6656" width="9" style="64"/>
    <col min="6657" max="6657" width="5.85546875" style="64" customWidth="1"/>
    <col min="6658" max="6658" width="7.5703125" style="64" customWidth="1"/>
    <col min="6659" max="6661" width="11.140625" style="64" customWidth="1"/>
    <col min="6662" max="6662" width="9.42578125" style="64" customWidth="1"/>
    <col min="6663" max="6665" width="12" style="64" customWidth="1"/>
    <col min="6666" max="6666" width="11.140625" style="64" customWidth="1"/>
    <col min="6667" max="6667" width="12.85546875" style="64" customWidth="1"/>
    <col min="6668" max="6668" width="8.42578125" style="64" customWidth="1"/>
    <col min="6669" max="6669" width="12.85546875" style="64" customWidth="1"/>
    <col min="6670" max="6671" width="13.7109375" style="64" customWidth="1"/>
    <col min="6672" max="6672" width="10.28515625" style="64" customWidth="1"/>
    <col min="6673" max="6673" width="12.85546875" style="64" customWidth="1"/>
    <col min="6674" max="6674" width="9.28515625" style="64" bestFit="1" customWidth="1"/>
    <col min="6675" max="6675" width="15.42578125" style="64" customWidth="1"/>
    <col min="6676" max="6912" width="9" style="64"/>
    <col min="6913" max="6913" width="5.85546875" style="64" customWidth="1"/>
    <col min="6914" max="6914" width="7.5703125" style="64" customWidth="1"/>
    <col min="6915" max="6917" width="11.140625" style="64" customWidth="1"/>
    <col min="6918" max="6918" width="9.42578125" style="64" customWidth="1"/>
    <col min="6919" max="6921" width="12" style="64" customWidth="1"/>
    <col min="6922" max="6922" width="11.140625" style="64" customWidth="1"/>
    <col min="6923" max="6923" width="12.85546875" style="64" customWidth="1"/>
    <col min="6924" max="6924" width="8.42578125" style="64" customWidth="1"/>
    <col min="6925" max="6925" width="12.85546875" style="64" customWidth="1"/>
    <col min="6926" max="6927" width="13.7109375" style="64" customWidth="1"/>
    <col min="6928" max="6928" width="10.28515625" style="64" customWidth="1"/>
    <col min="6929" max="6929" width="12.85546875" style="64" customWidth="1"/>
    <col min="6930" max="6930" width="9.28515625" style="64" bestFit="1" customWidth="1"/>
    <col min="6931" max="6931" width="15.42578125" style="64" customWidth="1"/>
    <col min="6932" max="7168" width="9" style="64"/>
    <col min="7169" max="7169" width="5.85546875" style="64" customWidth="1"/>
    <col min="7170" max="7170" width="7.5703125" style="64" customWidth="1"/>
    <col min="7171" max="7173" width="11.140625" style="64" customWidth="1"/>
    <col min="7174" max="7174" width="9.42578125" style="64" customWidth="1"/>
    <col min="7175" max="7177" width="12" style="64" customWidth="1"/>
    <col min="7178" max="7178" width="11.140625" style="64" customWidth="1"/>
    <col min="7179" max="7179" width="12.85546875" style="64" customWidth="1"/>
    <col min="7180" max="7180" width="8.42578125" style="64" customWidth="1"/>
    <col min="7181" max="7181" width="12.85546875" style="64" customWidth="1"/>
    <col min="7182" max="7183" width="13.7109375" style="64" customWidth="1"/>
    <col min="7184" max="7184" width="10.28515625" style="64" customWidth="1"/>
    <col min="7185" max="7185" width="12.85546875" style="64" customWidth="1"/>
    <col min="7186" max="7186" width="9.28515625" style="64" bestFit="1" customWidth="1"/>
    <col min="7187" max="7187" width="15.42578125" style="64" customWidth="1"/>
    <col min="7188" max="7424" width="9" style="64"/>
    <col min="7425" max="7425" width="5.85546875" style="64" customWidth="1"/>
    <col min="7426" max="7426" width="7.5703125" style="64" customWidth="1"/>
    <col min="7427" max="7429" width="11.140625" style="64" customWidth="1"/>
    <col min="7430" max="7430" width="9.42578125" style="64" customWidth="1"/>
    <col min="7431" max="7433" width="12" style="64" customWidth="1"/>
    <col min="7434" max="7434" width="11.140625" style="64" customWidth="1"/>
    <col min="7435" max="7435" width="12.85546875" style="64" customWidth="1"/>
    <col min="7436" max="7436" width="8.42578125" style="64" customWidth="1"/>
    <col min="7437" max="7437" width="12.85546875" style="64" customWidth="1"/>
    <col min="7438" max="7439" width="13.7109375" style="64" customWidth="1"/>
    <col min="7440" max="7440" width="10.28515625" style="64" customWidth="1"/>
    <col min="7441" max="7441" width="12.85546875" style="64" customWidth="1"/>
    <col min="7442" max="7442" width="9.28515625" style="64" bestFit="1" customWidth="1"/>
    <col min="7443" max="7443" width="15.42578125" style="64" customWidth="1"/>
    <col min="7444" max="7680" width="9" style="64"/>
    <col min="7681" max="7681" width="5.85546875" style="64" customWidth="1"/>
    <col min="7682" max="7682" width="7.5703125" style="64" customWidth="1"/>
    <col min="7683" max="7685" width="11.140625" style="64" customWidth="1"/>
    <col min="7686" max="7686" width="9.42578125" style="64" customWidth="1"/>
    <col min="7687" max="7689" width="12" style="64" customWidth="1"/>
    <col min="7690" max="7690" width="11.140625" style="64" customWidth="1"/>
    <col min="7691" max="7691" width="12.85546875" style="64" customWidth="1"/>
    <col min="7692" max="7692" width="8.42578125" style="64" customWidth="1"/>
    <col min="7693" max="7693" width="12.85546875" style="64" customWidth="1"/>
    <col min="7694" max="7695" width="13.7109375" style="64" customWidth="1"/>
    <col min="7696" max="7696" width="10.28515625" style="64" customWidth="1"/>
    <col min="7697" max="7697" width="12.85546875" style="64" customWidth="1"/>
    <col min="7698" max="7698" width="9.28515625" style="64" bestFit="1" customWidth="1"/>
    <col min="7699" max="7699" width="15.42578125" style="64" customWidth="1"/>
    <col min="7700" max="7936" width="9" style="64"/>
    <col min="7937" max="7937" width="5.85546875" style="64" customWidth="1"/>
    <col min="7938" max="7938" width="7.5703125" style="64" customWidth="1"/>
    <col min="7939" max="7941" width="11.140625" style="64" customWidth="1"/>
    <col min="7942" max="7942" width="9.42578125" style="64" customWidth="1"/>
    <col min="7943" max="7945" width="12" style="64" customWidth="1"/>
    <col min="7946" max="7946" width="11.140625" style="64" customWidth="1"/>
    <col min="7947" max="7947" width="12.85546875" style="64" customWidth="1"/>
    <col min="7948" max="7948" width="8.42578125" style="64" customWidth="1"/>
    <col min="7949" max="7949" width="12.85546875" style="64" customWidth="1"/>
    <col min="7950" max="7951" width="13.7109375" style="64" customWidth="1"/>
    <col min="7952" max="7952" width="10.28515625" style="64" customWidth="1"/>
    <col min="7953" max="7953" width="12.85546875" style="64" customWidth="1"/>
    <col min="7954" max="7954" width="9.28515625" style="64" bestFit="1" customWidth="1"/>
    <col min="7955" max="7955" width="15.42578125" style="64" customWidth="1"/>
    <col min="7956" max="8192" width="9" style="64"/>
    <col min="8193" max="8193" width="5.85546875" style="64" customWidth="1"/>
    <col min="8194" max="8194" width="7.5703125" style="64" customWidth="1"/>
    <col min="8195" max="8197" width="11.140625" style="64" customWidth="1"/>
    <col min="8198" max="8198" width="9.42578125" style="64" customWidth="1"/>
    <col min="8199" max="8201" width="12" style="64" customWidth="1"/>
    <col min="8202" max="8202" width="11.140625" style="64" customWidth="1"/>
    <col min="8203" max="8203" width="12.85546875" style="64" customWidth="1"/>
    <col min="8204" max="8204" width="8.42578125" style="64" customWidth="1"/>
    <col min="8205" max="8205" width="12.85546875" style="64" customWidth="1"/>
    <col min="8206" max="8207" width="13.7109375" style="64" customWidth="1"/>
    <col min="8208" max="8208" width="10.28515625" style="64" customWidth="1"/>
    <col min="8209" max="8209" width="12.85546875" style="64" customWidth="1"/>
    <col min="8210" max="8210" width="9.28515625" style="64" bestFit="1" customWidth="1"/>
    <col min="8211" max="8211" width="15.42578125" style="64" customWidth="1"/>
    <col min="8212" max="8448" width="9" style="64"/>
    <col min="8449" max="8449" width="5.85546875" style="64" customWidth="1"/>
    <col min="8450" max="8450" width="7.5703125" style="64" customWidth="1"/>
    <col min="8451" max="8453" width="11.140625" style="64" customWidth="1"/>
    <col min="8454" max="8454" width="9.42578125" style="64" customWidth="1"/>
    <col min="8455" max="8457" width="12" style="64" customWidth="1"/>
    <col min="8458" max="8458" width="11.140625" style="64" customWidth="1"/>
    <col min="8459" max="8459" width="12.85546875" style="64" customWidth="1"/>
    <col min="8460" max="8460" width="8.42578125" style="64" customWidth="1"/>
    <col min="8461" max="8461" width="12.85546875" style="64" customWidth="1"/>
    <col min="8462" max="8463" width="13.7109375" style="64" customWidth="1"/>
    <col min="8464" max="8464" width="10.28515625" style="64" customWidth="1"/>
    <col min="8465" max="8465" width="12.85546875" style="64" customWidth="1"/>
    <col min="8466" max="8466" width="9.28515625" style="64" bestFit="1" customWidth="1"/>
    <col min="8467" max="8467" width="15.42578125" style="64" customWidth="1"/>
    <col min="8468" max="8704" width="9" style="64"/>
    <col min="8705" max="8705" width="5.85546875" style="64" customWidth="1"/>
    <col min="8706" max="8706" width="7.5703125" style="64" customWidth="1"/>
    <col min="8707" max="8709" width="11.140625" style="64" customWidth="1"/>
    <col min="8710" max="8710" width="9.42578125" style="64" customWidth="1"/>
    <col min="8711" max="8713" width="12" style="64" customWidth="1"/>
    <col min="8714" max="8714" width="11.140625" style="64" customWidth="1"/>
    <col min="8715" max="8715" width="12.85546875" style="64" customWidth="1"/>
    <col min="8716" max="8716" width="8.42578125" style="64" customWidth="1"/>
    <col min="8717" max="8717" width="12.85546875" style="64" customWidth="1"/>
    <col min="8718" max="8719" width="13.7109375" style="64" customWidth="1"/>
    <col min="8720" max="8720" width="10.28515625" style="64" customWidth="1"/>
    <col min="8721" max="8721" width="12.85546875" style="64" customWidth="1"/>
    <col min="8722" max="8722" width="9.28515625" style="64" bestFit="1" customWidth="1"/>
    <col min="8723" max="8723" width="15.42578125" style="64" customWidth="1"/>
    <col min="8724" max="8960" width="9" style="64"/>
    <col min="8961" max="8961" width="5.85546875" style="64" customWidth="1"/>
    <col min="8962" max="8962" width="7.5703125" style="64" customWidth="1"/>
    <col min="8963" max="8965" width="11.140625" style="64" customWidth="1"/>
    <col min="8966" max="8966" width="9.42578125" style="64" customWidth="1"/>
    <col min="8967" max="8969" width="12" style="64" customWidth="1"/>
    <col min="8970" max="8970" width="11.140625" style="64" customWidth="1"/>
    <col min="8971" max="8971" width="12.85546875" style="64" customWidth="1"/>
    <col min="8972" max="8972" width="8.42578125" style="64" customWidth="1"/>
    <col min="8973" max="8973" width="12.85546875" style="64" customWidth="1"/>
    <col min="8974" max="8975" width="13.7109375" style="64" customWidth="1"/>
    <col min="8976" max="8976" width="10.28515625" style="64" customWidth="1"/>
    <col min="8977" max="8977" width="12.85546875" style="64" customWidth="1"/>
    <col min="8978" max="8978" width="9.28515625" style="64" bestFit="1" customWidth="1"/>
    <col min="8979" max="8979" width="15.42578125" style="64" customWidth="1"/>
    <col min="8980" max="9216" width="9" style="64"/>
    <col min="9217" max="9217" width="5.85546875" style="64" customWidth="1"/>
    <col min="9218" max="9218" width="7.5703125" style="64" customWidth="1"/>
    <col min="9219" max="9221" width="11.140625" style="64" customWidth="1"/>
    <col min="9222" max="9222" width="9.42578125" style="64" customWidth="1"/>
    <col min="9223" max="9225" width="12" style="64" customWidth="1"/>
    <col min="9226" max="9226" width="11.140625" style="64" customWidth="1"/>
    <col min="9227" max="9227" width="12.85546875" style="64" customWidth="1"/>
    <col min="9228" max="9228" width="8.42578125" style="64" customWidth="1"/>
    <col min="9229" max="9229" width="12.85546875" style="64" customWidth="1"/>
    <col min="9230" max="9231" width="13.7109375" style="64" customWidth="1"/>
    <col min="9232" max="9232" width="10.28515625" style="64" customWidth="1"/>
    <col min="9233" max="9233" width="12.85546875" style="64" customWidth="1"/>
    <col min="9234" max="9234" width="9.28515625" style="64" bestFit="1" customWidth="1"/>
    <col min="9235" max="9235" width="15.42578125" style="64" customWidth="1"/>
    <col min="9236" max="9472" width="9" style="64"/>
    <col min="9473" max="9473" width="5.85546875" style="64" customWidth="1"/>
    <col min="9474" max="9474" width="7.5703125" style="64" customWidth="1"/>
    <col min="9475" max="9477" width="11.140625" style="64" customWidth="1"/>
    <col min="9478" max="9478" width="9.42578125" style="64" customWidth="1"/>
    <col min="9479" max="9481" width="12" style="64" customWidth="1"/>
    <col min="9482" max="9482" width="11.140625" style="64" customWidth="1"/>
    <col min="9483" max="9483" width="12.85546875" style="64" customWidth="1"/>
    <col min="9484" max="9484" width="8.42578125" style="64" customWidth="1"/>
    <col min="9485" max="9485" width="12.85546875" style="64" customWidth="1"/>
    <col min="9486" max="9487" width="13.7109375" style="64" customWidth="1"/>
    <col min="9488" max="9488" width="10.28515625" style="64" customWidth="1"/>
    <col min="9489" max="9489" width="12.85546875" style="64" customWidth="1"/>
    <col min="9490" max="9490" width="9.28515625" style="64" bestFit="1" customWidth="1"/>
    <col min="9491" max="9491" width="15.42578125" style="64" customWidth="1"/>
    <col min="9492" max="9728" width="9" style="64"/>
    <col min="9729" max="9729" width="5.85546875" style="64" customWidth="1"/>
    <col min="9730" max="9730" width="7.5703125" style="64" customWidth="1"/>
    <col min="9731" max="9733" width="11.140625" style="64" customWidth="1"/>
    <col min="9734" max="9734" width="9.42578125" style="64" customWidth="1"/>
    <col min="9735" max="9737" width="12" style="64" customWidth="1"/>
    <col min="9738" max="9738" width="11.140625" style="64" customWidth="1"/>
    <col min="9739" max="9739" width="12.85546875" style="64" customWidth="1"/>
    <col min="9740" max="9740" width="8.42578125" style="64" customWidth="1"/>
    <col min="9741" max="9741" width="12.85546875" style="64" customWidth="1"/>
    <col min="9742" max="9743" width="13.7109375" style="64" customWidth="1"/>
    <col min="9744" max="9744" width="10.28515625" style="64" customWidth="1"/>
    <col min="9745" max="9745" width="12.85546875" style="64" customWidth="1"/>
    <col min="9746" max="9746" width="9.28515625" style="64" bestFit="1" customWidth="1"/>
    <col min="9747" max="9747" width="15.42578125" style="64" customWidth="1"/>
    <col min="9748" max="9984" width="9" style="64"/>
    <col min="9985" max="9985" width="5.85546875" style="64" customWidth="1"/>
    <col min="9986" max="9986" width="7.5703125" style="64" customWidth="1"/>
    <col min="9987" max="9989" width="11.140625" style="64" customWidth="1"/>
    <col min="9990" max="9990" width="9.42578125" style="64" customWidth="1"/>
    <col min="9991" max="9993" width="12" style="64" customWidth="1"/>
    <col min="9994" max="9994" width="11.140625" style="64" customWidth="1"/>
    <col min="9995" max="9995" width="12.85546875" style="64" customWidth="1"/>
    <col min="9996" max="9996" width="8.42578125" style="64" customWidth="1"/>
    <col min="9997" max="9997" width="12.85546875" style="64" customWidth="1"/>
    <col min="9998" max="9999" width="13.7109375" style="64" customWidth="1"/>
    <col min="10000" max="10000" width="10.28515625" style="64" customWidth="1"/>
    <col min="10001" max="10001" width="12.85546875" style="64" customWidth="1"/>
    <col min="10002" max="10002" width="9.28515625" style="64" bestFit="1" customWidth="1"/>
    <col min="10003" max="10003" width="15.42578125" style="64" customWidth="1"/>
    <col min="10004" max="10240" width="9" style="64"/>
    <col min="10241" max="10241" width="5.85546875" style="64" customWidth="1"/>
    <col min="10242" max="10242" width="7.5703125" style="64" customWidth="1"/>
    <col min="10243" max="10245" width="11.140625" style="64" customWidth="1"/>
    <col min="10246" max="10246" width="9.42578125" style="64" customWidth="1"/>
    <col min="10247" max="10249" width="12" style="64" customWidth="1"/>
    <col min="10250" max="10250" width="11.140625" style="64" customWidth="1"/>
    <col min="10251" max="10251" width="12.85546875" style="64" customWidth="1"/>
    <col min="10252" max="10252" width="8.42578125" style="64" customWidth="1"/>
    <col min="10253" max="10253" width="12.85546875" style="64" customWidth="1"/>
    <col min="10254" max="10255" width="13.7109375" style="64" customWidth="1"/>
    <col min="10256" max="10256" width="10.28515625" style="64" customWidth="1"/>
    <col min="10257" max="10257" width="12.85546875" style="64" customWidth="1"/>
    <col min="10258" max="10258" width="9.28515625" style="64" bestFit="1" customWidth="1"/>
    <col min="10259" max="10259" width="15.42578125" style="64" customWidth="1"/>
    <col min="10260" max="10496" width="9" style="64"/>
    <col min="10497" max="10497" width="5.85546875" style="64" customWidth="1"/>
    <col min="10498" max="10498" width="7.5703125" style="64" customWidth="1"/>
    <col min="10499" max="10501" width="11.140625" style="64" customWidth="1"/>
    <col min="10502" max="10502" width="9.42578125" style="64" customWidth="1"/>
    <col min="10503" max="10505" width="12" style="64" customWidth="1"/>
    <col min="10506" max="10506" width="11.140625" style="64" customWidth="1"/>
    <col min="10507" max="10507" width="12.85546875" style="64" customWidth="1"/>
    <col min="10508" max="10508" width="8.42578125" style="64" customWidth="1"/>
    <col min="10509" max="10509" width="12.85546875" style="64" customWidth="1"/>
    <col min="10510" max="10511" width="13.7109375" style="64" customWidth="1"/>
    <col min="10512" max="10512" width="10.28515625" style="64" customWidth="1"/>
    <col min="10513" max="10513" width="12.85546875" style="64" customWidth="1"/>
    <col min="10514" max="10514" width="9.28515625" style="64" bestFit="1" customWidth="1"/>
    <col min="10515" max="10515" width="15.42578125" style="64" customWidth="1"/>
    <col min="10516" max="10752" width="9" style="64"/>
    <col min="10753" max="10753" width="5.85546875" style="64" customWidth="1"/>
    <col min="10754" max="10754" width="7.5703125" style="64" customWidth="1"/>
    <col min="10755" max="10757" width="11.140625" style="64" customWidth="1"/>
    <col min="10758" max="10758" width="9.42578125" style="64" customWidth="1"/>
    <col min="10759" max="10761" width="12" style="64" customWidth="1"/>
    <col min="10762" max="10762" width="11.140625" style="64" customWidth="1"/>
    <col min="10763" max="10763" width="12.85546875" style="64" customWidth="1"/>
    <col min="10764" max="10764" width="8.42578125" style="64" customWidth="1"/>
    <col min="10765" max="10765" width="12.85546875" style="64" customWidth="1"/>
    <col min="10766" max="10767" width="13.7109375" style="64" customWidth="1"/>
    <col min="10768" max="10768" width="10.28515625" style="64" customWidth="1"/>
    <col min="10769" max="10769" width="12.85546875" style="64" customWidth="1"/>
    <col min="10770" max="10770" width="9.28515625" style="64" bestFit="1" customWidth="1"/>
    <col min="10771" max="10771" width="15.42578125" style="64" customWidth="1"/>
    <col min="10772" max="11008" width="9" style="64"/>
    <col min="11009" max="11009" width="5.85546875" style="64" customWidth="1"/>
    <col min="11010" max="11010" width="7.5703125" style="64" customWidth="1"/>
    <col min="11011" max="11013" width="11.140625" style="64" customWidth="1"/>
    <col min="11014" max="11014" width="9.42578125" style="64" customWidth="1"/>
    <col min="11015" max="11017" width="12" style="64" customWidth="1"/>
    <col min="11018" max="11018" width="11.140625" style="64" customWidth="1"/>
    <col min="11019" max="11019" width="12.85546875" style="64" customWidth="1"/>
    <col min="11020" max="11020" width="8.42578125" style="64" customWidth="1"/>
    <col min="11021" max="11021" width="12.85546875" style="64" customWidth="1"/>
    <col min="11022" max="11023" width="13.7109375" style="64" customWidth="1"/>
    <col min="11024" max="11024" width="10.28515625" style="64" customWidth="1"/>
    <col min="11025" max="11025" width="12.85546875" style="64" customWidth="1"/>
    <col min="11026" max="11026" width="9.28515625" style="64" bestFit="1" customWidth="1"/>
    <col min="11027" max="11027" width="15.42578125" style="64" customWidth="1"/>
    <col min="11028" max="11264" width="9" style="64"/>
    <col min="11265" max="11265" width="5.85546875" style="64" customWidth="1"/>
    <col min="11266" max="11266" width="7.5703125" style="64" customWidth="1"/>
    <col min="11267" max="11269" width="11.140625" style="64" customWidth="1"/>
    <col min="11270" max="11270" width="9.42578125" style="64" customWidth="1"/>
    <col min="11271" max="11273" width="12" style="64" customWidth="1"/>
    <col min="11274" max="11274" width="11.140625" style="64" customWidth="1"/>
    <col min="11275" max="11275" width="12.85546875" style="64" customWidth="1"/>
    <col min="11276" max="11276" width="8.42578125" style="64" customWidth="1"/>
    <col min="11277" max="11277" width="12.85546875" style="64" customWidth="1"/>
    <col min="11278" max="11279" width="13.7109375" style="64" customWidth="1"/>
    <col min="11280" max="11280" width="10.28515625" style="64" customWidth="1"/>
    <col min="11281" max="11281" width="12.85546875" style="64" customWidth="1"/>
    <col min="11282" max="11282" width="9.28515625" style="64" bestFit="1" customWidth="1"/>
    <col min="11283" max="11283" width="15.42578125" style="64" customWidth="1"/>
    <col min="11284" max="11520" width="9" style="64"/>
    <col min="11521" max="11521" width="5.85546875" style="64" customWidth="1"/>
    <col min="11522" max="11522" width="7.5703125" style="64" customWidth="1"/>
    <col min="11523" max="11525" width="11.140625" style="64" customWidth="1"/>
    <col min="11526" max="11526" width="9.42578125" style="64" customWidth="1"/>
    <col min="11527" max="11529" width="12" style="64" customWidth="1"/>
    <col min="11530" max="11530" width="11.140625" style="64" customWidth="1"/>
    <col min="11531" max="11531" width="12.85546875" style="64" customWidth="1"/>
    <col min="11532" max="11532" width="8.42578125" style="64" customWidth="1"/>
    <col min="11533" max="11533" width="12.85546875" style="64" customWidth="1"/>
    <col min="11534" max="11535" width="13.7109375" style="64" customWidth="1"/>
    <col min="11536" max="11536" width="10.28515625" style="64" customWidth="1"/>
    <col min="11537" max="11537" width="12.85546875" style="64" customWidth="1"/>
    <col min="11538" max="11538" width="9.28515625" style="64" bestFit="1" customWidth="1"/>
    <col min="11539" max="11539" width="15.42578125" style="64" customWidth="1"/>
    <col min="11540" max="11776" width="9" style="64"/>
    <col min="11777" max="11777" width="5.85546875" style="64" customWidth="1"/>
    <col min="11778" max="11778" width="7.5703125" style="64" customWidth="1"/>
    <col min="11779" max="11781" width="11.140625" style="64" customWidth="1"/>
    <col min="11782" max="11782" width="9.42578125" style="64" customWidth="1"/>
    <col min="11783" max="11785" width="12" style="64" customWidth="1"/>
    <col min="11786" max="11786" width="11.140625" style="64" customWidth="1"/>
    <col min="11787" max="11787" width="12.85546875" style="64" customWidth="1"/>
    <col min="11788" max="11788" width="8.42578125" style="64" customWidth="1"/>
    <col min="11789" max="11789" width="12.85546875" style="64" customWidth="1"/>
    <col min="11790" max="11791" width="13.7109375" style="64" customWidth="1"/>
    <col min="11792" max="11792" width="10.28515625" style="64" customWidth="1"/>
    <col min="11793" max="11793" width="12.85546875" style="64" customWidth="1"/>
    <col min="11794" max="11794" width="9.28515625" style="64" bestFit="1" customWidth="1"/>
    <col min="11795" max="11795" width="15.42578125" style="64" customWidth="1"/>
    <col min="11796" max="12032" width="9" style="64"/>
    <col min="12033" max="12033" width="5.85546875" style="64" customWidth="1"/>
    <col min="12034" max="12034" width="7.5703125" style="64" customWidth="1"/>
    <col min="12035" max="12037" width="11.140625" style="64" customWidth="1"/>
    <col min="12038" max="12038" width="9.42578125" style="64" customWidth="1"/>
    <col min="12039" max="12041" width="12" style="64" customWidth="1"/>
    <col min="12042" max="12042" width="11.140625" style="64" customWidth="1"/>
    <col min="12043" max="12043" width="12.85546875" style="64" customWidth="1"/>
    <col min="12044" max="12044" width="8.42578125" style="64" customWidth="1"/>
    <col min="12045" max="12045" width="12.85546875" style="64" customWidth="1"/>
    <col min="12046" max="12047" width="13.7109375" style="64" customWidth="1"/>
    <col min="12048" max="12048" width="10.28515625" style="64" customWidth="1"/>
    <col min="12049" max="12049" width="12.85546875" style="64" customWidth="1"/>
    <col min="12050" max="12050" width="9.28515625" style="64" bestFit="1" customWidth="1"/>
    <col min="12051" max="12051" width="15.42578125" style="64" customWidth="1"/>
    <col min="12052" max="12288" width="9" style="64"/>
    <col min="12289" max="12289" width="5.85546875" style="64" customWidth="1"/>
    <col min="12290" max="12290" width="7.5703125" style="64" customWidth="1"/>
    <col min="12291" max="12293" width="11.140625" style="64" customWidth="1"/>
    <col min="12294" max="12294" width="9.42578125" style="64" customWidth="1"/>
    <col min="12295" max="12297" width="12" style="64" customWidth="1"/>
    <col min="12298" max="12298" width="11.140625" style="64" customWidth="1"/>
    <col min="12299" max="12299" width="12.85546875" style="64" customWidth="1"/>
    <col min="12300" max="12300" width="8.42578125" style="64" customWidth="1"/>
    <col min="12301" max="12301" width="12.85546875" style="64" customWidth="1"/>
    <col min="12302" max="12303" width="13.7109375" style="64" customWidth="1"/>
    <col min="12304" max="12304" width="10.28515625" style="64" customWidth="1"/>
    <col min="12305" max="12305" width="12.85546875" style="64" customWidth="1"/>
    <col min="12306" max="12306" width="9.28515625" style="64" bestFit="1" customWidth="1"/>
    <col min="12307" max="12307" width="15.42578125" style="64" customWidth="1"/>
    <col min="12308" max="12544" width="9" style="64"/>
    <col min="12545" max="12545" width="5.85546875" style="64" customWidth="1"/>
    <col min="12546" max="12546" width="7.5703125" style="64" customWidth="1"/>
    <col min="12547" max="12549" width="11.140625" style="64" customWidth="1"/>
    <col min="12550" max="12550" width="9.42578125" style="64" customWidth="1"/>
    <col min="12551" max="12553" width="12" style="64" customWidth="1"/>
    <col min="12554" max="12554" width="11.140625" style="64" customWidth="1"/>
    <col min="12555" max="12555" width="12.85546875" style="64" customWidth="1"/>
    <col min="12556" max="12556" width="8.42578125" style="64" customWidth="1"/>
    <col min="12557" max="12557" width="12.85546875" style="64" customWidth="1"/>
    <col min="12558" max="12559" width="13.7109375" style="64" customWidth="1"/>
    <col min="12560" max="12560" width="10.28515625" style="64" customWidth="1"/>
    <col min="12561" max="12561" width="12.85546875" style="64" customWidth="1"/>
    <col min="12562" max="12562" width="9.28515625" style="64" bestFit="1" customWidth="1"/>
    <col min="12563" max="12563" width="15.42578125" style="64" customWidth="1"/>
    <col min="12564" max="12800" width="9" style="64"/>
    <col min="12801" max="12801" width="5.85546875" style="64" customWidth="1"/>
    <col min="12802" max="12802" width="7.5703125" style="64" customWidth="1"/>
    <col min="12803" max="12805" width="11.140625" style="64" customWidth="1"/>
    <col min="12806" max="12806" width="9.42578125" style="64" customWidth="1"/>
    <col min="12807" max="12809" width="12" style="64" customWidth="1"/>
    <col min="12810" max="12810" width="11.140625" style="64" customWidth="1"/>
    <col min="12811" max="12811" width="12.85546875" style="64" customWidth="1"/>
    <col min="12812" max="12812" width="8.42578125" style="64" customWidth="1"/>
    <col min="12813" max="12813" width="12.85546875" style="64" customWidth="1"/>
    <col min="12814" max="12815" width="13.7109375" style="64" customWidth="1"/>
    <col min="12816" max="12816" width="10.28515625" style="64" customWidth="1"/>
    <col min="12817" max="12817" width="12.85546875" style="64" customWidth="1"/>
    <col min="12818" max="12818" width="9.28515625" style="64" bestFit="1" customWidth="1"/>
    <col min="12819" max="12819" width="15.42578125" style="64" customWidth="1"/>
    <col min="12820" max="13056" width="9" style="64"/>
    <col min="13057" max="13057" width="5.85546875" style="64" customWidth="1"/>
    <col min="13058" max="13058" width="7.5703125" style="64" customWidth="1"/>
    <col min="13059" max="13061" width="11.140625" style="64" customWidth="1"/>
    <col min="13062" max="13062" width="9.42578125" style="64" customWidth="1"/>
    <col min="13063" max="13065" width="12" style="64" customWidth="1"/>
    <col min="13066" max="13066" width="11.140625" style="64" customWidth="1"/>
    <col min="13067" max="13067" width="12.85546875" style="64" customWidth="1"/>
    <col min="13068" max="13068" width="8.42578125" style="64" customWidth="1"/>
    <col min="13069" max="13069" width="12.85546875" style="64" customWidth="1"/>
    <col min="13070" max="13071" width="13.7109375" style="64" customWidth="1"/>
    <col min="13072" max="13072" width="10.28515625" style="64" customWidth="1"/>
    <col min="13073" max="13073" width="12.85546875" style="64" customWidth="1"/>
    <col min="13074" max="13074" width="9.28515625" style="64" bestFit="1" customWidth="1"/>
    <col min="13075" max="13075" width="15.42578125" style="64" customWidth="1"/>
    <col min="13076" max="13312" width="9" style="64"/>
    <col min="13313" max="13313" width="5.85546875" style="64" customWidth="1"/>
    <col min="13314" max="13314" width="7.5703125" style="64" customWidth="1"/>
    <col min="13315" max="13317" width="11.140625" style="64" customWidth="1"/>
    <col min="13318" max="13318" width="9.42578125" style="64" customWidth="1"/>
    <col min="13319" max="13321" width="12" style="64" customWidth="1"/>
    <col min="13322" max="13322" width="11.140625" style="64" customWidth="1"/>
    <col min="13323" max="13323" width="12.85546875" style="64" customWidth="1"/>
    <col min="13324" max="13324" width="8.42578125" style="64" customWidth="1"/>
    <col min="13325" max="13325" width="12.85546875" style="64" customWidth="1"/>
    <col min="13326" max="13327" width="13.7109375" style="64" customWidth="1"/>
    <col min="13328" max="13328" width="10.28515625" style="64" customWidth="1"/>
    <col min="13329" max="13329" width="12.85546875" style="64" customWidth="1"/>
    <col min="13330" max="13330" width="9.28515625" style="64" bestFit="1" customWidth="1"/>
    <col min="13331" max="13331" width="15.42578125" style="64" customWidth="1"/>
    <col min="13332" max="13568" width="9" style="64"/>
    <col min="13569" max="13569" width="5.85546875" style="64" customWidth="1"/>
    <col min="13570" max="13570" width="7.5703125" style="64" customWidth="1"/>
    <col min="13571" max="13573" width="11.140625" style="64" customWidth="1"/>
    <col min="13574" max="13574" width="9.42578125" style="64" customWidth="1"/>
    <col min="13575" max="13577" width="12" style="64" customWidth="1"/>
    <col min="13578" max="13578" width="11.140625" style="64" customWidth="1"/>
    <col min="13579" max="13579" width="12.85546875" style="64" customWidth="1"/>
    <col min="13580" max="13580" width="8.42578125" style="64" customWidth="1"/>
    <col min="13581" max="13581" width="12.85546875" style="64" customWidth="1"/>
    <col min="13582" max="13583" width="13.7109375" style="64" customWidth="1"/>
    <col min="13584" max="13584" width="10.28515625" style="64" customWidth="1"/>
    <col min="13585" max="13585" width="12.85546875" style="64" customWidth="1"/>
    <col min="13586" max="13586" width="9.28515625" style="64" bestFit="1" customWidth="1"/>
    <col min="13587" max="13587" width="15.42578125" style="64" customWidth="1"/>
    <col min="13588" max="13824" width="9" style="64"/>
    <col min="13825" max="13825" width="5.85546875" style="64" customWidth="1"/>
    <col min="13826" max="13826" width="7.5703125" style="64" customWidth="1"/>
    <col min="13827" max="13829" width="11.140625" style="64" customWidth="1"/>
    <col min="13830" max="13830" width="9.42578125" style="64" customWidth="1"/>
    <col min="13831" max="13833" width="12" style="64" customWidth="1"/>
    <col min="13834" max="13834" width="11.140625" style="64" customWidth="1"/>
    <col min="13835" max="13835" width="12.85546875" style="64" customWidth="1"/>
    <col min="13836" max="13836" width="8.42578125" style="64" customWidth="1"/>
    <col min="13837" max="13837" width="12.85546875" style="64" customWidth="1"/>
    <col min="13838" max="13839" width="13.7109375" style="64" customWidth="1"/>
    <col min="13840" max="13840" width="10.28515625" style="64" customWidth="1"/>
    <col min="13841" max="13841" width="12.85546875" style="64" customWidth="1"/>
    <col min="13842" max="13842" width="9.28515625" style="64" bestFit="1" customWidth="1"/>
    <col min="13843" max="13843" width="15.42578125" style="64" customWidth="1"/>
    <col min="13844" max="14080" width="9" style="64"/>
    <col min="14081" max="14081" width="5.85546875" style="64" customWidth="1"/>
    <col min="14082" max="14082" width="7.5703125" style="64" customWidth="1"/>
    <col min="14083" max="14085" width="11.140625" style="64" customWidth="1"/>
    <col min="14086" max="14086" width="9.42578125" style="64" customWidth="1"/>
    <col min="14087" max="14089" width="12" style="64" customWidth="1"/>
    <col min="14090" max="14090" width="11.140625" style="64" customWidth="1"/>
    <col min="14091" max="14091" width="12.85546875" style="64" customWidth="1"/>
    <col min="14092" max="14092" width="8.42578125" style="64" customWidth="1"/>
    <col min="14093" max="14093" width="12.85546875" style="64" customWidth="1"/>
    <col min="14094" max="14095" width="13.7109375" style="64" customWidth="1"/>
    <col min="14096" max="14096" width="10.28515625" style="64" customWidth="1"/>
    <col min="14097" max="14097" width="12.85546875" style="64" customWidth="1"/>
    <col min="14098" max="14098" width="9.28515625" style="64" bestFit="1" customWidth="1"/>
    <col min="14099" max="14099" width="15.42578125" style="64" customWidth="1"/>
    <col min="14100" max="14336" width="9" style="64"/>
    <col min="14337" max="14337" width="5.85546875" style="64" customWidth="1"/>
    <col min="14338" max="14338" width="7.5703125" style="64" customWidth="1"/>
    <col min="14339" max="14341" width="11.140625" style="64" customWidth="1"/>
    <col min="14342" max="14342" width="9.42578125" style="64" customWidth="1"/>
    <col min="14343" max="14345" width="12" style="64" customWidth="1"/>
    <col min="14346" max="14346" width="11.140625" style="64" customWidth="1"/>
    <col min="14347" max="14347" width="12.85546875" style="64" customWidth="1"/>
    <col min="14348" max="14348" width="8.42578125" style="64" customWidth="1"/>
    <col min="14349" max="14349" width="12.85546875" style="64" customWidth="1"/>
    <col min="14350" max="14351" width="13.7109375" style="64" customWidth="1"/>
    <col min="14352" max="14352" width="10.28515625" style="64" customWidth="1"/>
    <col min="14353" max="14353" width="12.85546875" style="64" customWidth="1"/>
    <col min="14354" max="14354" width="9.28515625" style="64" bestFit="1" customWidth="1"/>
    <col min="14355" max="14355" width="15.42578125" style="64" customWidth="1"/>
    <col min="14356" max="14592" width="9" style="64"/>
    <col min="14593" max="14593" width="5.85546875" style="64" customWidth="1"/>
    <col min="14594" max="14594" width="7.5703125" style="64" customWidth="1"/>
    <col min="14595" max="14597" width="11.140625" style="64" customWidth="1"/>
    <col min="14598" max="14598" width="9.42578125" style="64" customWidth="1"/>
    <col min="14599" max="14601" width="12" style="64" customWidth="1"/>
    <col min="14602" max="14602" width="11.140625" style="64" customWidth="1"/>
    <col min="14603" max="14603" width="12.85546875" style="64" customWidth="1"/>
    <col min="14604" max="14604" width="8.42578125" style="64" customWidth="1"/>
    <col min="14605" max="14605" width="12.85546875" style="64" customWidth="1"/>
    <col min="14606" max="14607" width="13.7109375" style="64" customWidth="1"/>
    <col min="14608" max="14608" width="10.28515625" style="64" customWidth="1"/>
    <col min="14609" max="14609" width="12.85546875" style="64" customWidth="1"/>
    <col min="14610" max="14610" width="9.28515625" style="64" bestFit="1" customWidth="1"/>
    <col min="14611" max="14611" width="15.42578125" style="64" customWidth="1"/>
    <col min="14612" max="14848" width="9" style="64"/>
    <col min="14849" max="14849" width="5.85546875" style="64" customWidth="1"/>
    <col min="14850" max="14850" width="7.5703125" style="64" customWidth="1"/>
    <col min="14851" max="14853" width="11.140625" style="64" customWidth="1"/>
    <col min="14854" max="14854" width="9.42578125" style="64" customWidth="1"/>
    <col min="14855" max="14857" width="12" style="64" customWidth="1"/>
    <col min="14858" max="14858" width="11.140625" style="64" customWidth="1"/>
    <col min="14859" max="14859" width="12.85546875" style="64" customWidth="1"/>
    <col min="14860" max="14860" width="8.42578125" style="64" customWidth="1"/>
    <col min="14861" max="14861" width="12.85546875" style="64" customWidth="1"/>
    <col min="14862" max="14863" width="13.7109375" style="64" customWidth="1"/>
    <col min="14864" max="14864" width="10.28515625" style="64" customWidth="1"/>
    <col min="14865" max="14865" width="12.85546875" style="64" customWidth="1"/>
    <col min="14866" max="14866" width="9.28515625" style="64" bestFit="1" customWidth="1"/>
    <col min="14867" max="14867" width="15.42578125" style="64" customWidth="1"/>
    <col min="14868" max="15104" width="9" style="64"/>
    <col min="15105" max="15105" width="5.85546875" style="64" customWidth="1"/>
    <col min="15106" max="15106" width="7.5703125" style="64" customWidth="1"/>
    <col min="15107" max="15109" width="11.140625" style="64" customWidth="1"/>
    <col min="15110" max="15110" width="9.42578125" style="64" customWidth="1"/>
    <col min="15111" max="15113" width="12" style="64" customWidth="1"/>
    <col min="15114" max="15114" width="11.140625" style="64" customWidth="1"/>
    <col min="15115" max="15115" width="12.85546875" style="64" customWidth="1"/>
    <col min="15116" max="15116" width="8.42578125" style="64" customWidth="1"/>
    <col min="15117" max="15117" width="12.85546875" style="64" customWidth="1"/>
    <col min="15118" max="15119" width="13.7109375" style="64" customWidth="1"/>
    <col min="15120" max="15120" width="10.28515625" style="64" customWidth="1"/>
    <col min="15121" max="15121" width="12.85546875" style="64" customWidth="1"/>
    <col min="15122" max="15122" width="9.28515625" style="64" bestFit="1" customWidth="1"/>
    <col min="15123" max="15123" width="15.42578125" style="64" customWidth="1"/>
    <col min="15124" max="15360" width="9" style="64"/>
    <col min="15361" max="15361" width="5.85546875" style="64" customWidth="1"/>
    <col min="15362" max="15362" width="7.5703125" style="64" customWidth="1"/>
    <col min="15363" max="15365" width="11.140625" style="64" customWidth="1"/>
    <col min="15366" max="15366" width="9.42578125" style="64" customWidth="1"/>
    <col min="15367" max="15369" width="12" style="64" customWidth="1"/>
    <col min="15370" max="15370" width="11.140625" style="64" customWidth="1"/>
    <col min="15371" max="15371" width="12.85546875" style="64" customWidth="1"/>
    <col min="15372" max="15372" width="8.42578125" style="64" customWidth="1"/>
    <col min="15373" max="15373" width="12.85546875" style="64" customWidth="1"/>
    <col min="15374" max="15375" width="13.7109375" style="64" customWidth="1"/>
    <col min="15376" max="15376" width="10.28515625" style="64" customWidth="1"/>
    <col min="15377" max="15377" width="12.85546875" style="64" customWidth="1"/>
    <col min="15378" max="15378" width="9.28515625" style="64" bestFit="1" customWidth="1"/>
    <col min="15379" max="15379" width="15.42578125" style="64" customWidth="1"/>
    <col min="15380" max="15616" width="9" style="64"/>
    <col min="15617" max="15617" width="5.85546875" style="64" customWidth="1"/>
    <col min="15618" max="15618" width="7.5703125" style="64" customWidth="1"/>
    <col min="15619" max="15621" width="11.140625" style="64" customWidth="1"/>
    <col min="15622" max="15622" width="9.42578125" style="64" customWidth="1"/>
    <col min="15623" max="15625" width="12" style="64" customWidth="1"/>
    <col min="15626" max="15626" width="11.140625" style="64" customWidth="1"/>
    <col min="15627" max="15627" width="12.85546875" style="64" customWidth="1"/>
    <col min="15628" max="15628" width="8.42578125" style="64" customWidth="1"/>
    <col min="15629" max="15629" width="12.85546875" style="64" customWidth="1"/>
    <col min="15630" max="15631" width="13.7109375" style="64" customWidth="1"/>
    <col min="15632" max="15632" width="10.28515625" style="64" customWidth="1"/>
    <col min="15633" max="15633" width="12.85546875" style="64" customWidth="1"/>
    <col min="15634" max="15634" width="9.28515625" style="64" bestFit="1" customWidth="1"/>
    <col min="15635" max="15635" width="15.42578125" style="64" customWidth="1"/>
    <col min="15636" max="15872" width="9" style="64"/>
    <col min="15873" max="15873" width="5.85546875" style="64" customWidth="1"/>
    <col min="15874" max="15874" width="7.5703125" style="64" customWidth="1"/>
    <col min="15875" max="15877" width="11.140625" style="64" customWidth="1"/>
    <col min="15878" max="15878" width="9.42578125" style="64" customWidth="1"/>
    <col min="15879" max="15881" width="12" style="64" customWidth="1"/>
    <col min="15882" max="15882" width="11.140625" style="64" customWidth="1"/>
    <col min="15883" max="15883" width="12.85546875" style="64" customWidth="1"/>
    <col min="15884" max="15884" width="8.42578125" style="64" customWidth="1"/>
    <col min="15885" max="15885" width="12.85546875" style="64" customWidth="1"/>
    <col min="15886" max="15887" width="13.7109375" style="64" customWidth="1"/>
    <col min="15888" max="15888" width="10.28515625" style="64" customWidth="1"/>
    <col min="15889" max="15889" width="12.85546875" style="64" customWidth="1"/>
    <col min="15890" max="15890" width="9.28515625" style="64" bestFit="1" customWidth="1"/>
    <col min="15891" max="15891" width="15.42578125" style="64" customWidth="1"/>
    <col min="15892" max="16128" width="9" style="64"/>
    <col min="16129" max="16129" width="5.85546875" style="64" customWidth="1"/>
    <col min="16130" max="16130" width="7.5703125" style="64" customWidth="1"/>
    <col min="16131" max="16133" width="11.140625" style="64" customWidth="1"/>
    <col min="16134" max="16134" width="9.42578125" style="64" customWidth="1"/>
    <col min="16135" max="16137" width="12" style="64" customWidth="1"/>
    <col min="16138" max="16138" width="11.140625" style="64" customWidth="1"/>
    <col min="16139" max="16139" width="12.85546875" style="64" customWidth="1"/>
    <col min="16140" max="16140" width="8.42578125" style="64" customWidth="1"/>
    <col min="16141" max="16141" width="12.85546875" style="64" customWidth="1"/>
    <col min="16142" max="16143" width="13.7109375" style="64" customWidth="1"/>
    <col min="16144" max="16144" width="10.28515625" style="64" customWidth="1"/>
    <col min="16145" max="16145" width="12.85546875" style="64" customWidth="1"/>
    <col min="16146" max="16146" width="9.28515625" style="64" bestFit="1" customWidth="1"/>
    <col min="16147" max="16147" width="15.42578125" style="64" customWidth="1"/>
    <col min="16148" max="16384" width="9" style="64"/>
  </cols>
  <sheetData>
    <row r="1" spans="1:19" s="78" customFormat="1" ht="28.5">
      <c r="A1" s="151" t="s">
        <v>925</v>
      </c>
    </row>
    <row r="2" spans="1:19" s="78" customFormat="1" ht="28.5">
      <c r="A2" s="152" t="s">
        <v>926</v>
      </c>
    </row>
    <row r="3" spans="1:19">
      <c r="A3" s="246"/>
      <c r="Q3" s="1626" t="s">
        <v>269</v>
      </c>
      <c r="R3" s="1626"/>
      <c r="S3" s="1626"/>
    </row>
    <row r="4" spans="1:19" ht="45" customHeight="1">
      <c r="A4" s="1586" t="s">
        <v>522</v>
      </c>
      <c r="B4" s="1587"/>
      <c r="C4" s="1449" t="s">
        <v>526</v>
      </c>
      <c r="D4" s="1629"/>
      <c r="E4" s="1629"/>
      <c r="F4" s="1629"/>
      <c r="G4" s="1629"/>
      <c r="H4" s="1629"/>
      <c r="I4" s="1629"/>
      <c r="J4" s="1629"/>
      <c r="K4" s="1629"/>
      <c r="L4" s="1587"/>
      <c r="M4" s="1449" t="s">
        <v>527</v>
      </c>
      <c r="N4" s="1629"/>
      <c r="O4" s="1629"/>
      <c r="P4" s="1629"/>
      <c r="Q4" s="1629"/>
      <c r="R4" s="1587"/>
      <c r="S4" s="1630" t="s">
        <v>505</v>
      </c>
    </row>
    <row r="5" spans="1:19" ht="60" customHeight="1">
      <c r="A5" s="1627"/>
      <c r="B5" s="1628"/>
      <c r="C5" s="247" t="s">
        <v>506</v>
      </c>
      <c r="D5" s="247" t="s">
        <v>507</v>
      </c>
      <c r="E5" s="247" t="s">
        <v>508</v>
      </c>
      <c r="F5" s="247" t="s">
        <v>509</v>
      </c>
      <c r="G5" s="247" t="s">
        <v>510</v>
      </c>
      <c r="H5" s="248" t="s">
        <v>523</v>
      </c>
      <c r="I5" s="221" t="s">
        <v>511</v>
      </c>
      <c r="J5" s="221" t="s">
        <v>146</v>
      </c>
      <c r="K5" s="249" t="s">
        <v>147</v>
      </c>
      <c r="L5" s="1633" t="s">
        <v>298</v>
      </c>
      <c r="M5" s="250" t="s">
        <v>802</v>
      </c>
      <c r="N5" s="247" t="s">
        <v>528</v>
      </c>
      <c r="O5" s="221" t="s">
        <v>161</v>
      </c>
      <c r="P5" s="221" t="s">
        <v>744</v>
      </c>
      <c r="Q5" s="249" t="s">
        <v>147</v>
      </c>
      <c r="R5" s="1633" t="s">
        <v>298</v>
      </c>
      <c r="S5" s="1631"/>
    </row>
    <row r="6" spans="1:19" ht="60" customHeight="1">
      <c r="A6" s="1588"/>
      <c r="B6" s="1589"/>
      <c r="C6" s="251" t="s">
        <v>513</v>
      </c>
      <c r="D6" s="251" t="s">
        <v>514</v>
      </c>
      <c r="E6" s="251" t="s">
        <v>515</v>
      </c>
      <c r="F6" s="251" t="s">
        <v>516</v>
      </c>
      <c r="G6" s="251" t="s">
        <v>517</v>
      </c>
      <c r="H6" s="251" t="s">
        <v>148</v>
      </c>
      <c r="I6" s="222" t="s">
        <v>520</v>
      </c>
      <c r="J6" s="222" t="s">
        <v>518</v>
      </c>
      <c r="K6" s="252" t="s">
        <v>519</v>
      </c>
      <c r="L6" s="1634"/>
      <c r="M6" s="253" t="s">
        <v>524</v>
      </c>
      <c r="N6" s="222" t="s">
        <v>529</v>
      </c>
      <c r="O6" s="222" t="s">
        <v>521</v>
      </c>
      <c r="P6" s="251" t="s">
        <v>525</v>
      </c>
      <c r="Q6" s="252" t="s">
        <v>519</v>
      </c>
      <c r="R6" s="1634"/>
      <c r="S6" s="1632"/>
    </row>
    <row r="7" spans="1:19" hidden="1">
      <c r="A7" s="178">
        <v>2527</v>
      </c>
      <c r="B7" s="179" t="s">
        <v>302</v>
      </c>
      <c r="C7" s="254">
        <v>502328</v>
      </c>
      <c r="D7" s="254">
        <v>412804</v>
      </c>
      <c r="E7" s="254">
        <v>274222</v>
      </c>
      <c r="F7" s="254">
        <v>0</v>
      </c>
      <c r="G7" s="254">
        <v>76873</v>
      </c>
      <c r="H7" s="254"/>
      <c r="I7" s="254">
        <v>217815</v>
      </c>
      <c r="J7" s="255">
        <v>27561</v>
      </c>
      <c r="K7" s="256">
        <v>1511603</v>
      </c>
      <c r="L7" s="181"/>
      <c r="M7" s="254">
        <v>1410500</v>
      </c>
      <c r="N7" s="254">
        <v>1275527</v>
      </c>
      <c r="O7" s="254"/>
      <c r="P7" s="257">
        <v>0</v>
      </c>
      <c r="Q7" s="256">
        <v>2686027</v>
      </c>
      <c r="R7" s="181"/>
      <c r="S7" s="258">
        <v>4197630</v>
      </c>
    </row>
    <row r="8" spans="1:19" hidden="1">
      <c r="A8" s="178">
        <v>2528</v>
      </c>
      <c r="B8" s="179" t="s">
        <v>303</v>
      </c>
      <c r="C8" s="254">
        <v>657511</v>
      </c>
      <c r="D8" s="254">
        <v>429993</v>
      </c>
      <c r="E8" s="254">
        <v>397056</v>
      </c>
      <c r="F8" s="254">
        <v>0</v>
      </c>
      <c r="G8" s="254">
        <v>92832</v>
      </c>
      <c r="H8" s="254"/>
      <c r="I8" s="254">
        <v>265814</v>
      </c>
      <c r="J8" s="257">
        <v>45778</v>
      </c>
      <c r="K8" s="256">
        <v>1888984</v>
      </c>
      <c r="L8" s="181">
        <v>24.965615971918552</v>
      </c>
      <c r="M8" s="254">
        <v>1489948</v>
      </c>
      <c r="N8" s="254">
        <v>1259943</v>
      </c>
      <c r="O8" s="254"/>
      <c r="P8" s="257">
        <v>0</v>
      </c>
      <c r="Q8" s="256">
        <v>2749891</v>
      </c>
      <c r="R8" s="181">
        <v>2.3776380505482635</v>
      </c>
      <c r="S8" s="258">
        <v>4638875</v>
      </c>
    </row>
    <row r="9" spans="1:19" hidden="1">
      <c r="A9" s="178">
        <v>2529</v>
      </c>
      <c r="B9" s="179" t="s">
        <v>304</v>
      </c>
      <c r="C9" s="259">
        <v>889619</v>
      </c>
      <c r="D9" s="259">
        <v>424801</v>
      </c>
      <c r="E9" s="259">
        <v>516327</v>
      </c>
      <c r="F9" s="260">
        <v>0</v>
      </c>
      <c r="G9" s="261">
        <v>106143</v>
      </c>
      <c r="H9" s="261"/>
      <c r="I9" s="259">
        <v>328742</v>
      </c>
      <c r="J9" s="262">
        <v>80121</v>
      </c>
      <c r="K9" s="263">
        <v>2345753</v>
      </c>
      <c r="L9" s="264">
        <v>24.180670667406392</v>
      </c>
      <c r="M9" s="262">
        <v>1855725</v>
      </c>
      <c r="N9" s="261">
        <v>1312498</v>
      </c>
      <c r="O9" s="261"/>
      <c r="P9" s="265">
        <v>0</v>
      </c>
      <c r="Q9" s="263">
        <v>3168223</v>
      </c>
      <c r="R9" s="49">
        <v>15.21267570241875</v>
      </c>
      <c r="S9" s="266">
        <v>5513976</v>
      </c>
    </row>
    <row r="10" spans="1:19" hidden="1">
      <c r="A10" s="178">
        <v>2530</v>
      </c>
      <c r="B10" s="179" t="s">
        <v>305</v>
      </c>
      <c r="C10" s="259">
        <v>1034286</v>
      </c>
      <c r="D10" s="259">
        <v>502994</v>
      </c>
      <c r="E10" s="259">
        <v>598005</v>
      </c>
      <c r="F10" s="260">
        <v>0</v>
      </c>
      <c r="G10" s="261">
        <v>151196</v>
      </c>
      <c r="H10" s="261"/>
      <c r="I10" s="259">
        <v>389977</v>
      </c>
      <c r="J10" s="262">
        <v>111672</v>
      </c>
      <c r="K10" s="263">
        <v>2788130</v>
      </c>
      <c r="L10" s="264">
        <v>18.858635158944697</v>
      </c>
      <c r="M10" s="262">
        <v>2551299</v>
      </c>
      <c r="N10" s="261">
        <v>1575595</v>
      </c>
      <c r="O10" s="261"/>
      <c r="P10" s="265">
        <v>0</v>
      </c>
      <c r="Q10" s="263">
        <v>4126894</v>
      </c>
      <c r="R10" s="49">
        <v>30.258949575203513</v>
      </c>
      <c r="S10" s="266">
        <v>6915024</v>
      </c>
    </row>
    <row r="11" spans="1:19" hidden="1">
      <c r="A11" s="178">
        <v>2531</v>
      </c>
      <c r="B11" s="179" t="s">
        <v>306</v>
      </c>
      <c r="C11" s="259">
        <v>1269564</v>
      </c>
      <c r="D11" s="259">
        <v>626848</v>
      </c>
      <c r="E11" s="259">
        <v>561697</v>
      </c>
      <c r="F11" s="260">
        <v>0</v>
      </c>
      <c r="G11" s="261">
        <v>217036</v>
      </c>
      <c r="H11" s="261"/>
      <c r="I11" s="259">
        <v>515974</v>
      </c>
      <c r="J11" s="262">
        <v>159744</v>
      </c>
      <c r="K11" s="263">
        <v>3350863</v>
      </c>
      <c r="L11" s="264">
        <v>20.183169364412706</v>
      </c>
      <c r="M11" s="262">
        <v>3492456</v>
      </c>
      <c r="N11" s="261">
        <v>1784301</v>
      </c>
      <c r="O11" s="261"/>
      <c r="P11" s="265">
        <v>0</v>
      </c>
      <c r="Q11" s="263">
        <v>5276757</v>
      </c>
      <c r="R11" s="49">
        <v>27.862673477923106</v>
      </c>
      <c r="S11" s="266">
        <v>8627620</v>
      </c>
    </row>
    <row r="12" spans="1:19" hidden="1">
      <c r="A12" s="178">
        <v>2532</v>
      </c>
      <c r="B12" s="179" t="s">
        <v>307</v>
      </c>
      <c r="C12" s="259">
        <v>1698733</v>
      </c>
      <c r="D12" s="259">
        <v>875450</v>
      </c>
      <c r="E12" s="259">
        <v>599037</v>
      </c>
      <c r="F12" s="260">
        <v>0</v>
      </c>
      <c r="G12" s="261">
        <v>291735</v>
      </c>
      <c r="H12" s="261"/>
      <c r="I12" s="259">
        <v>772933</v>
      </c>
      <c r="J12" s="262">
        <v>236182</v>
      </c>
      <c r="K12" s="263">
        <v>4474070</v>
      </c>
      <c r="L12" s="264">
        <v>33.519932029450324</v>
      </c>
      <c r="M12" s="262">
        <v>4767820</v>
      </c>
      <c r="N12" s="261">
        <v>2189391</v>
      </c>
      <c r="O12" s="261"/>
      <c r="P12" s="265">
        <v>0</v>
      </c>
      <c r="Q12" s="263">
        <v>6957211</v>
      </c>
      <c r="R12" s="49">
        <v>31.846340470103133</v>
      </c>
      <c r="S12" s="266">
        <v>11431281</v>
      </c>
    </row>
    <row r="13" spans="1:19" hidden="1">
      <c r="A13" s="178">
        <v>2533</v>
      </c>
      <c r="B13" s="179" t="s">
        <v>308</v>
      </c>
      <c r="C13" s="259">
        <v>2537455</v>
      </c>
      <c r="D13" s="259">
        <v>1029779</v>
      </c>
      <c r="E13" s="259">
        <v>613555</v>
      </c>
      <c r="F13" s="260">
        <v>0</v>
      </c>
      <c r="G13" s="261">
        <v>388344</v>
      </c>
      <c r="H13" s="261"/>
      <c r="I13" s="259">
        <v>961528</v>
      </c>
      <c r="J13" s="262">
        <v>362877</v>
      </c>
      <c r="K13" s="263">
        <v>5893538</v>
      </c>
      <c r="L13" s="264">
        <v>31.7265487576189</v>
      </c>
      <c r="M13" s="262">
        <v>6708524</v>
      </c>
      <c r="N13" s="261">
        <v>2710387</v>
      </c>
      <c r="O13" s="261"/>
      <c r="P13" s="265">
        <v>0</v>
      </c>
      <c r="Q13" s="263">
        <v>9418911</v>
      </c>
      <c r="R13" s="49">
        <v>35.383431665361307</v>
      </c>
      <c r="S13" s="266">
        <v>15312449</v>
      </c>
    </row>
    <row r="14" spans="1:19" hidden="1">
      <c r="A14" s="178">
        <v>2534</v>
      </c>
      <c r="B14" s="179" t="s">
        <v>309</v>
      </c>
      <c r="C14" s="259">
        <v>3140.576</v>
      </c>
      <c r="D14" s="259">
        <v>1425.548</v>
      </c>
      <c r="E14" s="259">
        <v>828.10799999999995</v>
      </c>
      <c r="F14" s="259">
        <v>0</v>
      </c>
      <c r="G14" s="259">
        <v>552.46100000000001</v>
      </c>
      <c r="H14" s="259"/>
      <c r="I14" s="259">
        <v>1293.518</v>
      </c>
      <c r="J14" s="259">
        <v>573.92600000000004</v>
      </c>
      <c r="K14" s="263">
        <v>7814.1370000000006</v>
      </c>
      <c r="L14" s="264">
        <v>-99.867411782192619</v>
      </c>
      <c r="M14" s="262">
        <v>7565.6559999999999</v>
      </c>
      <c r="N14" s="262">
        <v>3244.3130000000001</v>
      </c>
      <c r="O14" s="262"/>
      <c r="P14" s="262">
        <v>0</v>
      </c>
      <c r="Q14" s="263">
        <v>10809.969000000001</v>
      </c>
      <c r="R14" s="49">
        <v>-99.885231222590377</v>
      </c>
      <c r="S14" s="266">
        <v>18624.106</v>
      </c>
    </row>
    <row r="15" spans="1:19" hidden="1">
      <c r="A15" s="178">
        <v>2535</v>
      </c>
      <c r="B15" s="179" t="s">
        <v>310</v>
      </c>
      <c r="C15" s="259">
        <v>4235.4449999999997</v>
      </c>
      <c r="D15" s="259">
        <v>1793.559</v>
      </c>
      <c r="E15" s="259">
        <v>908.70699999999999</v>
      </c>
      <c r="F15" s="259">
        <v>0</v>
      </c>
      <c r="G15" s="259">
        <v>633.20100000000002</v>
      </c>
      <c r="H15" s="259"/>
      <c r="I15" s="259">
        <v>1582.9259999999999</v>
      </c>
      <c r="J15" s="259">
        <v>840.92499999999995</v>
      </c>
      <c r="K15" s="263">
        <v>9994.762999999999</v>
      </c>
      <c r="L15" s="264">
        <v>27.906165453715467</v>
      </c>
      <c r="M15" s="262">
        <v>8545.3029999999999</v>
      </c>
      <c r="N15" s="262">
        <v>3695.4450000000002</v>
      </c>
      <c r="O15" s="262"/>
      <c r="P15" s="262">
        <v>12.715999999999999</v>
      </c>
      <c r="Q15" s="263">
        <v>12253.464</v>
      </c>
      <c r="R15" s="49">
        <v>13.353368543425043</v>
      </c>
      <c r="S15" s="266">
        <v>22248.226999999999</v>
      </c>
    </row>
    <row r="16" spans="1:19" hidden="1">
      <c r="A16" s="178">
        <v>2536</v>
      </c>
      <c r="B16" s="179" t="s">
        <v>311</v>
      </c>
      <c r="C16" s="259">
        <v>5812.1689999999999</v>
      </c>
      <c r="D16" s="259">
        <v>2202.797</v>
      </c>
      <c r="E16" s="259">
        <v>1081.5650000000001</v>
      </c>
      <c r="F16" s="259">
        <v>0</v>
      </c>
      <c r="G16" s="259">
        <v>842.97799999999995</v>
      </c>
      <c r="H16" s="259"/>
      <c r="I16" s="259">
        <v>2015.1310000000001</v>
      </c>
      <c r="J16" s="259">
        <v>1169.502</v>
      </c>
      <c r="K16" s="263">
        <v>13124.142</v>
      </c>
      <c r="L16" s="264">
        <v>31.310187145007852</v>
      </c>
      <c r="M16" s="262">
        <v>9450.7019999999993</v>
      </c>
      <c r="N16" s="262">
        <v>4307.8850000000002</v>
      </c>
      <c r="O16" s="262"/>
      <c r="P16" s="262">
        <v>0</v>
      </c>
      <c r="Q16" s="263">
        <v>13758.587</v>
      </c>
      <c r="R16" s="49">
        <v>12.283244966484576</v>
      </c>
      <c r="S16" s="266">
        <v>26882.728999999999</v>
      </c>
    </row>
    <row r="17" spans="1:19" hidden="1">
      <c r="A17" s="178">
        <v>2537</v>
      </c>
      <c r="B17" s="179" t="s">
        <v>312</v>
      </c>
      <c r="C17" s="259">
        <v>6743.7579999999998</v>
      </c>
      <c r="D17" s="259">
        <v>2761.4609999999998</v>
      </c>
      <c r="E17" s="259">
        <v>1159.3579999999999</v>
      </c>
      <c r="F17" s="259">
        <v>0</v>
      </c>
      <c r="G17" s="259">
        <v>1074.057</v>
      </c>
      <c r="H17" s="259"/>
      <c r="I17" s="259">
        <v>2413.7339999999999</v>
      </c>
      <c r="J17" s="259">
        <v>1633.6780000000001</v>
      </c>
      <c r="K17" s="263">
        <v>15786.046</v>
      </c>
      <c r="L17" s="264">
        <v>20.282499229282951</v>
      </c>
      <c r="M17" s="262">
        <v>11381.347</v>
      </c>
      <c r="N17" s="262">
        <v>4901.3980000000001</v>
      </c>
      <c r="O17" s="262"/>
      <c r="P17" s="262">
        <v>1.72</v>
      </c>
      <c r="Q17" s="263">
        <v>16284.464999999998</v>
      </c>
      <c r="R17" s="49">
        <v>18.358556732606328</v>
      </c>
      <c r="S17" s="266">
        <v>32070.510999999999</v>
      </c>
    </row>
    <row r="18" spans="1:19" hidden="1">
      <c r="A18" s="178">
        <v>2538</v>
      </c>
      <c r="B18" s="179" t="s">
        <v>313</v>
      </c>
      <c r="C18" s="259">
        <v>7649.4250000000002</v>
      </c>
      <c r="D18" s="259">
        <v>3373.4180000000001</v>
      </c>
      <c r="E18" s="259">
        <v>1524.0360000000001</v>
      </c>
      <c r="F18" s="267">
        <v>0.42899999999999999</v>
      </c>
      <c r="G18" s="259">
        <v>1284.8040000000001</v>
      </c>
      <c r="H18" s="259">
        <v>0</v>
      </c>
      <c r="I18" s="259">
        <v>2581.143</v>
      </c>
      <c r="J18" s="259">
        <v>2617.8310000000001</v>
      </c>
      <c r="K18" s="263">
        <v>19031.086000000003</v>
      </c>
      <c r="L18" s="264">
        <v>20.556382516559264</v>
      </c>
      <c r="M18" s="262">
        <v>13505.687</v>
      </c>
      <c r="N18" s="262">
        <v>5843.268</v>
      </c>
      <c r="O18" s="262">
        <v>0</v>
      </c>
      <c r="P18" s="262">
        <v>1.496</v>
      </c>
      <c r="Q18" s="263">
        <v>19350.451000000001</v>
      </c>
      <c r="R18" s="49">
        <v>18.827674105351345</v>
      </c>
      <c r="S18" s="266">
        <v>38381.537000000004</v>
      </c>
    </row>
    <row r="19" spans="1:19" hidden="1">
      <c r="A19" s="178">
        <v>2539</v>
      </c>
      <c r="B19" s="179" t="s">
        <v>314</v>
      </c>
      <c r="C19" s="259">
        <v>8740.3970000000008</v>
      </c>
      <c r="D19" s="259">
        <v>4048.3719999999998</v>
      </c>
      <c r="E19" s="259">
        <v>1901.48</v>
      </c>
      <c r="F19" s="259">
        <v>0.66</v>
      </c>
      <c r="G19" s="259">
        <v>1786.7370000000001</v>
      </c>
      <c r="H19" s="259">
        <v>0</v>
      </c>
      <c r="I19" s="259">
        <v>2993.165</v>
      </c>
      <c r="J19" s="259">
        <v>3867.54</v>
      </c>
      <c r="K19" s="263">
        <v>23338.351000000002</v>
      </c>
      <c r="L19" s="264">
        <v>22.632786168902808</v>
      </c>
      <c r="M19" s="262">
        <v>16167.466</v>
      </c>
      <c r="N19" s="262">
        <v>6855.68</v>
      </c>
      <c r="O19" s="262">
        <v>0</v>
      </c>
      <c r="P19" s="262">
        <v>2.0459999999999998</v>
      </c>
      <c r="Q19" s="263">
        <v>23025.191999999999</v>
      </c>
      <c r="R19" s="49">
        <v>18.990466940537964</v>
      </c>
      <c r="S19" s="266">
        <v>46363.543000000005</v>
      </c>
    </row>
    <row r="20" spans="1:19" hidden="1">
      <c r="A20" s="178">
        <v>2540</v>
      </c>
      <c r="B20" s="179" t="s">
        <v>315</v>
      </c>
      <c r="C20" s="259">
        <v>9444.2990000000009</v>
      </c>
      <c r="D20" s="259">
        <v>4623.2139999999999</v>
      </c>
      <c r="E20" s="259">
        <v>3189.7730000000001</v>
      </c>
      <c r="F20" s="259">
        <v>0.86199999999999999</v>
      </c>
      <c r="G20" s="259">
        <v>2043.2</v>
      </c>
      <c r="H20" s="259">
        <v>0</v>
      </c>
      <c r="I20" s="259">
        <v>3559.6280000000002</v>
      </c>
      <c r="J20" s="259">
        <v>4313.7120000000004</v>
      </c>
      <c r="K20" s="263">
        <v>27174.688000000002</v>
      </c>
      <c r="L20" s="264">
        <v>16.437909430704849</v>
      </c>
      <c r="M20" s="262">
        <v>13473.049000000001</v>
      </c>
      <c r="N20" s="262">
        <v>7879.1490000000003</v>
      </c>
      <c r="O20" s="262">
        <v>0</v>
      </c>
      <c r="P20" s="262">
        <v>52.57</v>
      </c>
      <c r="Q20" s="263">
        <v>21404.768</v>
      </c>
      <c r="R20" s="49">
        <v>-7.0376134105635213</v>
      </c>
      <c r="S20" s="266">
        <v>48579.456000000006</v>
      </c>
    </row>
    <row r="21" spans="1:19" hidden="1">
      <c r="A21" s="178">
        <v>2541</v>
      </c>
      <c r="B21" s="179" t="s">
        <v>316</v>
      </c>
      <c r="C21" s="259">
        <v>10638.54</v>
      </c>
      <c r="D21" s="259">
        <v>4771.5619999999999</v>
      </c>
      <c r="E21" s="259">
        <v>5168.0249999999996</v>
      </c>
      <c r="F21" s="259">
        <v>1.1619999999999999</v>
      </c>
      <c r="G21" s="259">
        <v>2131.2260000000001</v>
      </c>
      <c r="H21" s="259">
        <v>0</v>
      </c>
      <c r="I21" s="259">
        <v>3627.8870000000002</v>
      </c>
      <c r="J21" s="259">
        <v>4419.5259999999998</v>
      </c>
      <c r="K21" s="263">
        <v>30757.928</v>
      </c>
      <c r="L21" s="264">
        <v>13.185947157884563</v>
      </c>
      <c r="M21" s="262">
        <v>11000.757</v>
      </c>
      <c r="N21" s="262">
        <v>8273.1919999999991</v>
      </c>
      <c r="O21" s="262">
        <v>0</v>
      </c>
      <c r="P21" s="262">
        <v>14.914</v>
      </c>
      <c r="Q21" s="263">
        <v>19288.863000000001</v>
      </c>
      <c r="R21" s="49">
        <v>-9.8852040816326472</v>
      </c>
      <c r="S21" s="266">
        <v>50046.790999999997</v>
      </c>
    </row>
    <row r="22" spans="1:19" hidden="1">
      <c r="A22" s="178">
        <v>2542</v>
      </c>
      <c r="B22" s="179" t="s">
        <v>317</v>
      </c>
      <c r="C22" s="259">
        <v>11107.436</v>
      </c>
      <c r="D22" s="259">
        <v>4661.857</v>
      </c>
      <c r="E22" s="259">
        <v>5175.8459999999995</v>
      </c>
      <c r="F22" s="259">
        <v>1.8140000000000001</v>
      </c>
      <c r="G22" s="259">
        <v>2174.39</v>
      </c>
      <c r="H22" s="259">
        <v>0</v>
      </c>
      <c r="I22" s="259">
        <v>3787.8029999999999</v>
      </c>
      <c r="J22" s="259">
        <v>4173.9949999999999</v>
      </c>
      <c r="K22" s="263">
        <v>31083.140999999996</v>
      </c>
      <c r="L22" s="264">
        <v>1.0573306498408999</v>
      </c>
      <c r="M22" s="262">
        <v>13630.424000000001</v>
      </c>
      <c r="N22" s="262">
        <v>8255.92</v>
      </c>
      <c r="O22" s="262">
        <v>0</v>
      </c>
      <c r="P22" s="262">
        <v>2.5529999999999999</v>
      </c>
      <c r="Q22" s="263">
        <v>21888.897000000001</v>
      </c>
      <c r="R22" s="49">
        <v>13.479457031759724</v>
      </c>
      <c r="S22" s="266">
        <v>52972.038</v>
      </c>
    </row>
    <row r="23" spans="1:19" hidden="1">
      <c r="A23" s="178">
        <v>2543</v>
      </c>
      <c r="B23" s="179" t="s">
        <v>318</v>
      </c>
      <c r="C23" s="259">
        <v>11600</v>
      </c>
      <c r="D23" s="259">
        <v>4724</v>
      </c>
      <c r="E23" s="259">
        <v>4052</v>
      </c>
      <c r="F23" s="259">
        <v>3</v>
      </c>
      <c r="G23" s="259">
        <v>2124</v>
      </c>
      <c r="H23" s="259">
        <v>0</v>
      </c>
      <c r="I23" s="259">
        <v>4205</v>
      </c>
      <c r="J23" s="259">
        <v>4940</v>
      </c>
      <c r="K23" s="263">
        <v>31648</v>
      </c>
      <c r="L23" s="264">
        <v>1.8172519952214743</v>
      </c>
      <c r="M23" s="262">
        <v>18136</v>
      </c>
      <c r="N23" s="262">
        <v>9072</v>
      </c>
      <c r="O23" s="262">
        <v>0</v>
      </c>
      <c r="P23" s="262">
        <v>2</v>
      </c>
      <c r="Q23" s="263">
        <v>27210</v>
      </c>
      <c r="R23" s="49">
        <v>24.309598606087821</v>
      </c>
      <c r="S23" s="266">
        <v>58858</v>
      </c>
    </row>
    <row r="24" spans="1:19" hidden="1">
      <c r="A24" s="178">
        <v>2544</v>
      </c>
      <c r="B24" s="179" t="s">
        <v>319</v>
      </c>
      <c r="C24" s="259">
        <v>12298.008893490001</v>
      </c>
      <c r="D24" s="259">
        <v>5260.1074777900021</v>
      </c>
      <c r="E24" s="259">
        <v>4688.1628118300005</v>
      </c>
      <c r="F24" s="259">
        <v>3.0150000000000001</v>
      </c>
      <c r="G24" s="259">
        <v>2246.4723717699994</v>
      </c>
      <c r="H24" s="259">
        <v>0</v>
      </c>
      <c r="I24" s="259">
        <v>4682.768756559999</v>
      </c>
      <c r="J24" s="259">
        <v>5385.1144957200004</v>
      </c>
      <c r="K24" s="263">
        <v>34563.64980716</v>
      </c>
      <c r="L24" s="264">
        <v>9.2127458517441845</v>
      </c>
      <c r="M24" s="262">
        <v>21801.673136379999</v>
      </c>
      <c r="N24" s="262">
        <v>11624.636133200202</v>
      </c>
      <c r="O24" s="262">
        <v>0</v>
      </c>
      <c r="P24" s="262">
        <v>14.55609748</v>
      </c>
      <c r="Q24" s="263">
        <v>33440.865367060207</v>
      </c>
      <c r="R24" s="49">
        <v>22.899174447115794</v>
      </c>
      <c r="S24" s="266">
        <v>68004.5151742202</v>
      </c>
    </row>
    <row r="25" spans="1:19" hidden="1">
      <c r="A25" s="178">
        <v>2546</v>
      </c>
      <c r="B25" s="179" t="s">
        <v>320</v>
      </c>
      <c r="C25" s="259">
        <v>14743.912688629998</v>
      </c>
      <c r="D25" s="259">
        <v>6140.6713344700011</v>
      </c>
      <c r="E25" s="259">
        <v>5647.5060049800004</v>
      </c>
      <c r="F25" s="259">
        <v>4.8849999999999998</v>
      </c>
      <c r="G25" s="259">
        <v>2415.3066698799994</v>
      </c>
      <c r="H25" s="259">
        <v>0</v>
      </c>
      <c r="I25" s="259">
        <v>3708.1314250299997</v>
      </c>
      <c r="J25" s="259">
        <v>7110.6186775000006</v>
      </c>
      <c r="K25" s="263">
        <v>39771.031800489996</v>
      </c>
      <c r="L25" s="264">
        <v>15.066065136012535</v>
      </c>
      <c r="M25" s="262">
        <v>28541.695132879999</v>
      </c>
      <c r="N25" s="262">
        <v>13578.485787739999</v>
      </c>
      <c r="O25" s="262">
        <v>0</v>
      </c>
      <c r="P25" s="262">
        <v>32.794450040000001</v>
      </c>
      <c r="Q25" s="263">
        <v>42152.975370659995</v>
      </c>
      <c r="R25" s="49">
        <v>26.052286350763389</v>
      </c>
      <c r="S25" s="266">
        <v>81924.007171149991</v>
      </c>
    </row>
    <row r="26" spans="1:19" hidden="1">
      <c r="A26" s="178">
        <v>2547</v>
      </c>
      <c r="B26" s="179" t="s">
        <v>321</v>
      </c>
      <c r="C26" s="259">
        <v>21734.982596799997</v>
      </c>
      <c r="D26" s="259">
        <v>6622.0482748300001</v>
      </c>
      <c r="E26" s="259">
        <v>6954.7341915499974</v>
      </c>
      <c r="F26" s="259">
        <v>6.5039999999999996</v>
      </c>
      <c r="G26" s="259">
        <v>1853.1892203300001</v>
      </c>
      <c r="H26" s="259">
        <v>4973.363621980001</v>
      </c>
      <c r="I26" s="259">
        <v>3450.4215493200004</v>
      </c>
      <c r="J26" s="259">
        <v>3536.3641771400003</v>
      </c>
      <c r="K26" s="268">
        <v>49131.607631950006</v>
      </c>
      <c r="L26" s="264">
        <v>23.536165414105962</v>
      </c>
      <c r="M26" s="262">
        <v>28618.26254675</v>
      </c>
      <c r="N26" s="262">
        <v>2062.96611768</v>
      </c>
      <c r="O26" s="262">
        <v>12552.985402670001</v>
      </c>
      <c r="P26" s="262">
        <v>34.496035309999996</v>
      </c>
      <c r="Q26" s="268">
        <v>43268.710102410005</v>
      </c>
      <c r="R26" s="49">
        <v>2.6468706465892837</v>
      </c>
      <c r="S26" s="266">
        <v>92400.317734360011</v>
      </c>
    </row>
    <row r="27" spans="1:19" hidden="1">
      <c r="A27" s="178">
        <v>2548</v>
      </c>
      <c r="B27" s="179" t="s">
        <v>322</v>
      </c>
      <c r="C27" s="269">
        <v>25208.168135460004</v>
      </c>
      <c r="D27" s="269">
        <v>7141.8973807799985</v>
      </c>
      <c r="E27" s="269">
        <v>8951.7645240799993</v>
      </c>
      <c r="F27" s="269">
        <v>8.5440000000000005</v>
      </c>
      <c r="G27" s="269">
        <v>1411.3283684400003</v>
      </c>
      <c r="H27" s="269">
        <v>6563.2223577699979</v>
      </c>
      <c r="I27" s="269">
        <v>3556.0637114900001</v>
      </c>
      <c r="J27" s="269">
        <v>4157.9478117100007</v>
      </c>
      <c r="K27" s="268">
        <v>56998.936289730009</v>
      </c>
      <c r="L27" s="264">
        <v>16.012764566376461</v>
      </c>
      <c r="M27" s="262">
        <v>27992.849032350001</v>
      </c>
      <c r="N27" s="270">
        <v>2766.4230177100003</v>
      </c>
      <c r="O27" s="270">
        <v>13089.625084450001</v>
      </c>
      <c r="P27" s="270">
        <v>47.318261789999994</v>
      </c>
      <c r="Q27" s="268">
        <v>43896.215396300002</v>
      </c>
      <c r="R27" s="49">
        <v>1.4502519081451564</v>
      </c>
      <c r="S27" s="266">
        <v>100895.15168603</v>
      </c>
    </row>
    <row r="28" spans="1:19" hidden="1">
      <c r="A28" s="178">
        <v>2549</v>
      </c>
      <c r="B28" s="179" t="s">
        <v>323</v>
      </c>
      <c r="C28" s="269">
        <v>31096.762927159998</v>
      </c>
      <c r="D28" s="269">
        <v>7906.6107726000018</v>
      </c>
      <c r="E28" s="269">
        <v>14267.918392629999</v>
      </c>
      <c r="F28" s="269">
        <v>10.2265</v>
      </c>
      <c r="G28" s="269">
        <v>1386.5693637899997</v>
      </c>
      <c r="H28" s="269">
        <v>7718.5528542969978</v>
      </c>
      <c r="I28" s="269">
        <v>3768.3382678100002</v>
      </c>
      <c r="J28" s="269">
        <v>4989.932885577</v>
      </c>
      <c r="K28" s="268">
        <v>71144.911963863982</v>
      </c>
      <c r="L28" s="264">
        <v>24.817964325209303</v>
      </c>
      <c r="M28" s="262">
        <v>29077.239981450002</v>
      </c>
      <c r="N28" s="270">
        <v>3024.9194842799993</v>
      </c>
      <c r="O28" s="270">
        <v>14945.380332823072</v>
      </c>
      <c r="P28" s="270">
        <v>47.753001860000005</v>
      </c>
      <c r="Q28" s="268">
        <v>47095.292800413074</v>
      </c>
      <c r="R28" s="49">
        <v>7.2878205449637035</v>
      </c>
      <c r="S28" s="266">
        <v>118240.20476427706</v>
      </c>
    </row>
    <row r="29" spans="1:19" hidden="1">
      <c r="A29" s="178">
        <v>2550</v>
      </c>
      <c r="B29" s="179" t="s">
        <v>324</v>
      </c>
      <c r="C29" s="269">
        <v>29939.56702459</v>
      </c>
      <c r="D29" s="269">
        <v>8620.8241501499997</v>
      </c>
      <c r="E29" s="269">
        <v>16940.911084400006</v>
      </c>
      <c r="F29" s="269">
        <v>79.410458210000002</v>
      </c>
      <c r="G29" s="269">
        <v>1368.4143506300002</v>
      </c>
      <c r="H29" s="269">
        <v>8727.5312699000006</v>
      </c>
      <c r="I29" s="269">
        <v>3134.2064026999997</v>
      </c>
      <c r="J29" s="269">
        <v>5533.6143162499984</v>
      </c>
      <c r="K29" s="268">
        <v>74344.479056830009</v>
      </c>
      <c r="L29" s="264">
        <v>4.4972535697157863</v>
      </c>
      <c r="M29" s="262">
        <v>35578.804041789997</v>
      </c>
      <c r="N29" s="270">
        <v>3917.7103383454009</v>
      </c>
      <c r="O29" s="270">
        <v>17343.386719239752</v>
      </c>
      <c r="P29" s="270">
        <v>61.721846960000001</v>
      </c>
      <c r="Q29" s="268">
        <v>56901.622946335148</v>
      </c>
      <c r="R29" s="49">
        <v>20.822314848918538</v>
      </c>
      <c r="S29" s="266">
        <v>131246.10200316517</v>
      </c>
    </row>
    <row r="30" spans="1:19" hidden="1">
      <c r="A30" s="178">
        <v>2551</v>
      </c>
      <c r="B30" s="179" t="s">
        <v>325</v>
      </c>
      <c r="C30" s="269">
        <v>32951.404080549997</v>
      </c>
      <c r="D30" s="269">
        <v>9470.5111843899995</v>
      </c>
      <c r="E30" s="269">
        <v>24958.428202340001</v>
      </c>
      <c r="F30" s="269">
        <v>89.292699939999991</v>
      </c>
      <c r="G30" s="269">
        <v>1803.34581828</v>
      </c>
      <c r="H30" s="269">
        <v>10878.861052030001</v>
      </c>
      <c r="I30" s="269">
        <v>2903.3099713600004</v>
      </c>
      <c r="J30" s="269">
        <v>6228.461249269998</v>
      </c>
      <c r="K30" s="268">
        <v>89283.614258159985</v>
      </c>
      <c r="L30" s="264">
        <v>20.094478286558822</v>
      </c>
      <c r="M30" s="262">
        <v>38320.639836960014</v>
      </c>
      <c r="N30" s="270">
        <v>5046.042657250001</v>
      </c>
      <c r="O30" s="270">
        <v>19622.102467609999</v>
      </c>
      <c r="P30" s="270">
        <v>93.239963430000003</v>
      </c>
      <c r="Q30" s="268">
        <v>63082.024925250014</v>
      </c>
      <c r="R30" s="49">
        <v>10.861556593462552</v>
      </c>
      <c r="S30" s="266">
        <v>152365.63918341001</v>
      </c>
    </row>
    <row r="31" spans="1:19" ht="45.75" hidden="1" customHeight="1">
      <c r="A31" s="205">
        <v>2552</v>
      </c>
      <c r="B31" s="282" t="s">
        <v>326</v>
      </c>
      <c r="C31" s="271">
        <v>38079.236346070007</v>
      </c>
      <c r="D31" s="272">
        <v>10955.338089929999</v>
      </c>
      <c r="E31" s="272">
        <v>21229.444689849999</v>
      </c>
      <c r="F31" s="272">
        <v>18.48</v>
      </c>
      <c r="G31" s="272">
        <v>2079.0204072500005</v>
      </c>
      <c r="H31" s="272">
        <v>12055.059932760001</v>
      </c>
      <c r="I31" s="272">
        <v>3636.3394536199994</v>
      </c>
      <c r="J31" s="272">
        <v>7268.7783523000007</v>
      </c>
      <c r="K31" s="273">
        <v>95321.697271780024</v>
      </c>
      <c r="L31" s="274">
        <v>28.216242121912945</v>
      </c>
      <c r="M31" s="275">
        <v>42154.763125940015</v>
      </c>
      <c r="N31" s="276">
        <v>5774.9192271399997</v>
      </c>
      <c r="O31" s="276">
        <v>20993.991783540005</v>
      </c>
      <c r="P31" s="276">
        <v>129.63339554000001</v>
      </c>
      <c r="Q31" s="273">
        <v>69053.307532160019</v>
      </c>
      <c r="R31" s="274">
        <v>21.35560280466046</v>
      </c>
      <c r="S31" s="277">
        <v>164375.00480394004</v>
      </c>
    </row>
    <row r="32" spans="1:19" ht="45.75" hidden="1" customHeight="1">
      <c r="A32" s="205">
        <v>2553</v>
      </c>
      <c r="B32" s="282" t="s">
        <v>327</v>
      </c>
      <c r="C32" s="271">
        <v>47099.728333319996</v>
      </c>
      <c r="D32" s="272">
        <v>12619.811512329999</v>
      </c>
      <c r="E32" s="272">
        <v>21070.852652979996</v>
      </c>
      <c r="F32" s="272">
        <v>33.833261999999998</v>
      </c>
      <c r="G32" s="272">
        <v>2166.3714949600003</v>
      </c>
      <c r="H32" s="272">
        <v>13827.202637180002</v>
      </c>
      <c r="I32" s="272">
        <v>4111.7761099400013</v>
      </c>
      <c r="J32" s="272">
        <v>8387.6508546699988</v>
      </c>
      <c r="K32" s="273">
        <v>109317.22685738001</v>
      </c>
      <c r="L32" s="274">
        <v>47.041486125440898</v>
      </c>
      <c r="M32" s="275">
        <v>38843.873369729998</v>
      </c>
      <c r="N32" s="276">
        <v>15411.821548269996</v>
      </c>
      <c r="O32" s="276">
        <v>22074.272355360004</v>
      </c>
      <c r="P32" s="276">
        <v>191.28323507000002</v>
      </c>
      <c r="Q32" s="273">
        <v>76521.250508430006</v>
      </c>
      <c r="R32" s="274">
        <v>34.479908561832147</v>
      </c>
      <c r="S32" s="277">
        <v>185838.47736581002</v>
      </c>
    </row>
    <row r="33" spans="1:19" ht="45.75" hidden="1" customHeight="1">
      <c r="A33" s="205">
        <v>2554</v>
      </c>
      <c r="B33" s="283" t="s">
        <v>328</v>
      </c>
      <c r="C33" s="271">
        <v>57799</v>
      </c>
      <c r="D33" s="272">
        <v>14780</v>
      </c>
      <c r="E33" s="272">
        <v>23181</v>
      </c>
      <c r="F33" s="272">
        <v>49</v>
      </c>
      <c r="G33" s="272">
        <v>2358</v>
      </c>
      <c r="H33" s="272">
        <v>14328</v>
      </c>
      <c r="I33" s="272">
        <v>4787</v>
      </c>
      <c r="J33" s="272">
        <v>8691</v>
      </c>
      <c r="K33" s="273">
        <v>125973</v>
      </c>
      <c r="L33" s="274">
        <v>15.24</v>
      </c>
      <c r="M33" s="275">
        <v>51688</v>
      </c>
      <c r="N33" s="276">
        <v>8189</v>
      </c>
      <c r="O33" s="276">
        <v>23932</v>
      </c>
      <c r="P33" s="276">
        <v>222</v>
      </c>
      <c r="Q33" s="273">
        <v>84031</v>
      </c>
      <c r="R33" s="274">
        <v>9.8139398424267483</v>
      </c>
      <c r="S33" s="277">
        <v>210005</v>
      </c>
    </row>
    <row r="34" spans="1:19" ht="45.75" customHeight="1">
      <c r="A34" s="205">
        <v>2555</v>
      </c>
      <c r="B34" s="283" t="s">
        <v>329</v>
      </c>
      <c r="C34" s="271">
        <v>73207</v>
      </c>
      <c r="D34" s="272">
        <v>16357</v>
      </c>
      <c r="E34" s="272">
        <v>26665</v>
      </c>
      <c r="F34" s="272">
        <v>68</v>
      </c>
      <c r="G34" s="272">
        <v>2533</v>
      </c>
      <c r="H34" s="272">
        <v>16741</v>
      </c>
      <c r="I34" s="272">
        <v>5375</v>
      </c>
      <c r="J34" s="272">
        <v>9736</v>
      </c>
      <c r="K34" s="273">
        <v>150682</v>
      </c>
      <c r="L34" s="274">
        <v>19.614520571868574</v>
      </c>
      <c r="M34" s="275">
        <v>63440</v>
      </c>
      <c r="N34" s="276">
        <v>9958</v>
      </c>
      <c r="O34" s="276">
        <v>27148</v>
      </c>
      <c r="P34" s="276">
        <v>219</v>
      </c>
      <c r="Q34" s="273">
        <v>100765</v>
      </c>
      <c r="R34" s="274">
        <v>19.914079327867096</v>
      </c>
      <c r="S34" s="277">
        <v>251447</v>
      </c>
    </row>
    <row r="35" spans="1:19" ht="45.75" customHeight="1">
      <c r="A35" s="205">
        <v>2556</v>
      </c>
      <c r="B35" s="283" t="s">
        <v>330</v>
      </c>
      <c r="C35" s="278">
        <v>92226.041303999984</v>
      </c>
      <c r="D35" s="272">
        <v>17644.93427922</v>
      </c>
      <c r="E35" s="272">
        <v>28714.781672419998</v>
      </c>
      <c r="F35" s="272">
        <v>89.690801590000007</v>
      </c>
      <c r="G35" s="272">
        <v>2438.5434748300004</v>
      </c>
      <c r="H35" s="272">
        <v>19144.613487159997</v>
      </c>
      <c r="I35" s="272">
        <v>5959.5131983199999</v>
      </c>
      <c r="J35" s="272">
        <v>11152.853887730002</v>
      </c>
      <c r="K35" s="273">
        <v>177370.97210527002</v>
      </c>
      <c r="L35" s="274">
        <v>17.712116978318591</v>
      </c>
      <c r="M35" s="275">
        <v>71293.91214719</v>
      </c>
      <c r="N35" s="276">
        <v>12327.85398231</v>
      </c>
      <c r="O35" s="276">
        <v>31045.686965910641</v>
      </c>
      <c r="P35" s="276">
        <v>223.89156186</v>
      </c>
      <c r="Q35" s="273">
        <v>114891.34465727065</v>
      </c>
      <c r="R35" s="274">
        <v>14.019098553337614</v>
      </c>
      <c r="S35" s="277">
        <v>292262.31676254066</v>
      </c>
    </row>
    <row r="36" spans="1:19" ht="45.75" customHeight="1">
      <c r="A36" s="205">
        <v>2557</v>
      </c>
      <c r="B36" s="283" t="s">
        <v>331</v>
      </c>
      <c r="C36" s="278">
        <v>76219.988082319993</v>
      </c>
      <c r="D36" s="272">
        <v>19517.318513904753</v>
      </c>
      <c r="E36" s="272">
        <v>36048.922460909998</v>
      </c>
      <c r="F36" s="272">
        <v>112.33818074999999</v>
      </c>
      <c r="G36" s="272">
        <v>2606.9200973243201</v>
      </c>
      <c r="H36" s="272">
        <v>22183.572094570922</v>
      </c>
      <c r="I36" s="272">
        <v>6378.7341802499996</v>
      </c>
      <c r="J36" s="272">
        <v>11869.439185730002</v>
      </c>
      <c r="K36" s="273">
        <v>174937.23279576001</v>
      </c>
      <c r="L36" s="274">
        <v>-1.3721181547483337</v>
      </c>
      <c r="M36" s="275">
        <v>76330.384027439999</v>
      </c>
      <c r="N36" s="276">
        <v>11896.623031809999</v>
      </c>
      <c r="O36" s="276">
        <v>33464.804839849996</v>
      </c>
      <c r="P36" s="276">
        <v>653.81380591999994</v>
      </c>
      <c r="Q36" s="273">
        <v>122345.62570501999</v>
      </c>
      <c r="R36" s="274">
        <v>6.4881136781765578</v>
      </c>
      <c r="S36" s="277">
        <v>297282.85850078001</v>
      </c>
    </row>
    <row r="37" spans="1:19" ht="45.75" customHeight="1">
      <c r="A37" s="205">
        <v>2558</v>
      </c>
      <c r="B37" s="283" t="s">
        <v>334</v>
      </c>
      <c r="C37" s="945">
        <v>77168.034045799999</v>
      </c>
      <c r="D37" s="211">
        <v>20544.601667837818</v>
      </c>
      <c r="E37" s="211">
        <v>47901.974006720004</v>
      </c>
      <c r="F37" s="211">
        <v>1345.44878066</v>
      </c>
      <c r="G37" s="969">
        <v>0</v>
      </c>
      <c r="H37" s="969">
        <v>0</v>
      </c>
      <c r="I37" s="211">
        <v>6350.920409233001</v>
      </c>
      <c r="J37" s="211">
        <v>13666.605467789997</v>
      </c>
      <c r="K37" s="273">
        <v>166977.5843780408</v>
      </c>
      <c r="L37" s="274">
        <v>-4.550002472608063</v>
      </c>
      <c r="M37" s="236">
        <v>81837.95997846</v>
      </c>
      <c r="N37" s="211">
        <v>10562.666820069964</v>
      </c>
      <c r="O37" s="211">
        <v>35687.058963929871</v>
      </c>
      <c r="P37" s="969">
        <v>0</v>
      </c>
      <c r="Q37" s="273">
        <v>128087.68576245983</v>
      </c>
      <c r="R37" s="274">
        <v>4.6933104672529682</v>
      </c>
      <c r="S37" s="277">
        <v>295065.27014050062</v>
      </c>
    </row>
    <row r="38" spans="1:19" ht="45.75" customHeight="1">
      <c r="A38" s="205">
        <v>2559</v>
      </c>
      <c r="B38" s="283" t="s">
        <v>793</v>
      </c>
      <c r="C38" s="945">
        <v>82385.388712304906</v>
      </c>
      <c r="D38" s="211">
        <v>24107.464559627668</v>
      </c>
      <c r="E38" s="211">
        <v>56852.145261913683</v>
      </c>
      <c r="F38" s="211">
        <v>1659.5278343399998</v>
      </c>
      <c r="G38" s="969">
        <v>0</v>
      </c>
      <c r="H38" s="969">
        <v>0</v>
      </c>
      <c r="I38" s="211">
        <v>6674.813304837</v>
      </c>
      <c r="J38" s="211">
        <v>22064.132645318539</v>
      </c>
      <c r="K38" s="273">
        <v>193743.47231834181</v>
      </c>
      <c r="L38" s="274">
        <v>16.029629390075776</v>
      </c>
      <c r="M38" s="236">
        <v>70405.885076855004</v>
      </c>
      <c r="N38" s="211">
        <v>21656.874844888534</v>
      </c>
      <c r="O38" s="211">
        <v>38130.916234453623</v>
      </c>
      <c r="P38" s="969">
        <v>0</v>
      </c>
      <c r="Q38" s="273">
        <v>130193.67615619715</v>
      </c>
      <c r="R38" s="274">
        <v>1.644178658706428</v>
      </c>
      <c r="S38" s="277">
        <v>323937.14847453893</v>
      </c>
    </row>
    <row r="39" spans="1:19" ht="45.75" customHeight="1">
      <c r="A39" s="205">
        <v>2560</v>
      </c>
      <c r="B39" s="283" t="s">
        <v>801</v>
      </c>
      <c r="C39" s="945">
        <v>90426.043584229992</v>
      </c>
      <c r="D39" s="211">
        <v>25571.047405475812</v>
      </c>
      <c r="E39" s="211">
        <v>63772.917609388001</v>
      </c>
      <c r="F39" s="211">
        <v>2281.5738560699997</v>
      </c>
      <c r="G39" s="969">
        <v>0</v>
      </c>
      <c r="H39" s="969">
        <v>0</v>
      </c>
      <c r="I39" s="211">
        <v>6754.8732268130007</v>
      </c>
      <c r="J39" s="211">
        <v>20913.585611772349</v>
      </c>
      <c r="K39" s="273">
        <v>209720.04129374915</v>
      </c>
      <c r="L39" s="274">
        <v>8.2462489105986911</v>
      </c>
      <c r="M39" s="236">
        <v>70004.744571535994</v>
      </c>
      <c r="N39" s="211">
        <v>23034.661980008819</v>
      </c>
      <c r="O39" s="211">
        <v>40349.155430770719</v>
      </c>
      <c r="P39" s="969">
        <v>0</v>
      </c>
      <c r="Q39" s="273">
        <v>133388.56198231553</v>
      </c>
      <c r="R39" s="274">
        <v>2.4539485483806294</v>
      </c>
      <c r="S39" s="277">
        <v>343108.60327606468</v>
      </c>
    </row>
    <row r="40" spans="1:19" ht="45.75" customHeight="1">
      <c r="A40" s="215">
        <v>2561</v>
      </c>
      <c r="B40" s="284" t="s">
        <v>878</v>
      </c>
      <c r="C40" s="939">
        <v>100982.76903837</v>
      </c>
      <c r="D40" s="939">
        <v>25846.053256983236</v>
      </c>
      <c r="E40" s="939">
        <v>75578.157020025988</v>
      </c>
      <c r="F40" s="939">
        <v>2822.9879786000001</v>
      </c>
      <c r="G40" s="995">
        <v>0</v>
      </c>
      <c r="H40" s="995">
        <v>0</v>
      </c>
      <c r="I40" s="939">
        <v>7314.3855478260002</v>
      </c>
      <c r="J40" s="939">
        <v>22248.709153095744</v>
      </c>
      <c r="K40" s="1034">
        <v>234793.06199490099</v>
      </c>
      <c r="L40" s="279">
        <v>11.955471945588995</v>
      </c>
      <c r="M40" s="237">
        <v>70522.372231914007</v>
      </c>
      <c r="N40" s="939">
        <v>25056.433570775142</v>
      </c>
      <c r="O40" s="939">
        <v>39850.566018542078</v>
      </c>
      <c r="P40" s="995">
        <v>0</v>
      </c>
      <c r="Q40" s="1034">
        <v>135429.37182123124</v>
      </c>
      <c r="R40" s="279">
        <v>1.5299736413578529</v>
      </c>
      <c r="S40" s="1035">
        <v>370222.43381613225</v>
      </c>
    </row>
    <row r="41" spans="1:19">
      <c r="A41" s="173"/>
    </row>
    <row r="42" spans="1:19">
      <c r="A42" s="173" t="s">
        <v>267</v>
      </c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N42" s="191"/>
      <c r="O42" s="280"/>
    </row>
    <row r="43" spans="1:19">
      <c r="A43" s="173" t="s">
        <v>742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N43" s="191"/>
      <c r="O43" s="280"/>
    </row>
    <row r="44" spans="1:19">
      <c r="A44" s="173" t="s">
        <v>743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N44" s="191"/>
      <c r="O44" s="280"/>
    </row>
    <row r="45" spans="1:19">
      <c r="A45" s="174" t="s">
        <v>268</v>
      </c>
      <c r="B45" s="105"/>
      <c r="C45" s="105"/>
      <c r="D45" s="105"/>
      <c r="E45" s="281"/>
      <c r="F45" s="105"/>
      <c r="G45" s="105"/>
      <c r="H45" s="105"/>
      <c r="I45" s="105"/>
      <c r="J45" s="105"/>
      <c r="K45" s="105"/>
      <c r="L45" s="105"/>
      <c r="M45" s="105"/>
      <c r="N45" s="200"/>
      <c r="O45" s="105"/>
      <c r="P45" s="105"/>
      <c r="Q45" s="105"/>
      <c r="R45" s="105"/>
      <c r="S45" s="105"/>
    </row>
    <row r="46" spans="1:19">
      <c r="A46" s="173"/>
    </row>
    <row r="47" spans="1:19">
      <c r="A47" s="173"/>
    </row>
  </sheetData>
  <mergeCells count="7">
    <mergeCell ref="Q3:S3"/>
    <mergeCell ref="A4:B6"/>
    <mergeCell ref="C4:L4"/>
    <mergeCell ref="M4:R4"/>
    <mergeCell ref="S4:S6"/>
    <mergeCell ref="L5:L6"/>
    <mergeCell ref="R5:R6"/>
  </mergeCells>
  <printOptions horizontalCentered="1"/>
  <pageMargins left="0" right="0" top="0.78740157480314965" bottom="0" header="0.51181102362204722" footer="0.51181102362204722"/>
  <pageSetup paperSize="9" scale="64" orientation="landscape" horizontalDpi="200" verticalDpi="2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Z50"/>
  <sheetViews>
    <sheetView zoomScale="90" zoomScaleNormal="90" workbookViewId="0">
      <selection sqref="A1:XFD1048576"/>
    </sheetView>
  </sheetViews>
  <sheetFormatPr defaultColWidth="9" defaultRowHeight="15.75"/>
  <cols>
    <col min="1" max="1" width="39.5703125" style="98" customWidth="1"/>
    <col min="2" max="2" width="9.5703125" style="1266" customWidth="1"/>
    <col min="3" max="3" width="12.140625" style="1267" customWidth="1"/>
    <col min="4" max="4" width="9" style="1267" bestFit="1" customWidth="1"/>
    <col min="5" max="5" width="11.5703125" style="1267" customWidth="1"/>
    <col min="6" max="6" width="10.5703125" style="1267" bestFit="1" customWidth="1"/>
    <col min="7" max="7" width="7.28515625" style="1267" bestFit="1" customWidth="1"/>
    <col min="8" max="8" width="9.7109375" style="1267" bestFit="1" customWidth="1"/>
    <col min="9" max="9" width="10.28515625" style="1267" bestFit="1" customWidth="1"/>
    <col min="10" max="11" width="10.85546875" style="1267" customWidth="1"/>
    <col min="12" max="12" width="8.7109375" style="1267" bestFit="1" customWidth="1"/>
    <col min="13" max="13" width="11.42578125" style="1267" customWidth="1"/>
    <col min="14" max="14" width="10.85546875" style="1267" customWidth="1"/>
    <col min="15" max="15" width="9" style="1267" bestFit="1" customWidth="1"/>
    <col min="16" max="16" width="10.85546875" style="1267" customWidth="1"/>
    <col min="17" max="17" width="7.7109375" style="1267" bestFit="1" customWidth="1"/>
    <col min="18" max="18" width="10.5703125" style="1267" bestFit="1" customWidth="1"/>
    <col min="19" max="19" width="9.140625" style="1267" bestFit="1" customWidth="1"/>
    <col min="20" max="20" width="10" style="1267" bestFit="1" customWidth="1"/>
    <col min="21" max="21" width="11.5703125" style="1267" customWidth="1"/>
    <col min="22" max="22" width="9.7109375" style="1267" bestFit="1" customWidth="1"/>
    <col min="23" max="23" width="9" style="1267" bestFit="1" customWidth="1"/>
    <col min="24" max="24" width="13" style="1267" bestFit="1" customWidth="1"/>
    <col min="25" max="25" width="11.5703125" style="1267" customWidth="1"/>
    <col min="26" max="26" width="13" style="1267" bestFit="1" customWidth="1"/>
    <col min="27" max="16384" width="9" style="96"/>
  </cols>
  <sheetData>
    <row r="1" spans="1:26" ht="28.5">
      <c r="A1" s="1635" t="s">
        <v>858</v>
      </c>
      <c r="B1" s="1635"/>
      <c r="C1" s="1635"/>
      <c r="D1" s="1635"/>
      <c r="E1" s="1635"/>
    </row>
    <row r="2" spans="1:26" ht="28.5">
      <c r="A2" s="1635" t="s">
        <v>927</v>
      </c>
      <c r="B2" s="1635"/>
      <c r="C2" s="1635"/>
      <c r="D2" s="1635"/>
      <c r="E2" s="1635"/>
    </row>
    <row r="3" spans="1:26" ht="21">
      <c r="A3" s="1636"/>
      <c r="B3" s="1636"/>
      <c r="V3" s="1566" t="s">
        <v>269</v>
      </c>
      <c r="W3" s="1566"/>
      <c r="X3" s="1566"/>
      <c r="Y3" s="1566"/>
      <c r="Z3" s="1566"/>
    </row>
    <row r="4" spans="1:26" s="100" customFormat="1">
      <c r="A4" s="1637" t="s">
        <v>0</v>
      </c>
      <c r="B4" s="1639" t="s">
        <v>377</v>
      </c>
      <c r="C4" s="1639"/>
      <c r="D4" s="1639"/>
      <c r="E4" s="1639"/>
      <c r="F4" s="1639"/>
      <c r="G4" s="1639"/>
      <c r="H4" s="1639"/>
      <c r="I4" s="1639"/>
      <c r="J4" s="1639"/>
      <c r="K4" s="1639"/>
      <c r="L4" s="1639"/>
      <c r="M4" s="1639"/>
      <c r="N4" s="1639"/>
      <c r="O4" s="1639"/>
      <c r="P4" s="1639"/>
      <c r="Q4" s="1639"/>
      <c r="R4" s="1639"/>
      <c r="S4" s="1639"/>
      <c r="T4" s="1639"/>
      <c r="U4" s="1639"/>
      <c r="V4" s="1639"/>
      <c r="W4" s="1639"/>
      <c r="X4" s="1640" t="s">
        <v>270</v>
      </c>
      <c r="Y4" s="1642" t="s">
        <v>381</v>
      </c>
      <c r="Z4" s="1640" t="s">
        <v>407</v>
      </c>
    </row>
    <row r="5" spans="1:26" s="100" customFormat="1">
      <c r="A5" s="1638"/>
      <c r="B5" s="1268" t="s">
        <v>799</v>
      </c>
      <c r="C5" s="1268" t="s">
        <v>169</v>
      </c>
      <c r="D5" s="1268" t="s">
        <v>284</v>
      </c>
      <c r="E5" s="1268" t="s">
        <v>171</v>
      </c>
      <c r="F5" s="1268" t="s">
        <v>172</v>
      </c>
      <c r="G5" s="1268" t="s">
        <v>173</v>
      </c>
      <c r="H5" s="1268" t="s">
        <v>174</v>
      </c>
      <c r="I5" s="1268" t="s">
        <v>175</v>
      </c>
      <c r="J5" s="1268" t="s">
        <v>176</v>
      </c>
      <c r="K5" s="1268" t="s">
        <v>177</v>
      </c>
      <c r="L5" s="1262" t="s">
        <v>178</v>
      </c>
      <c r="M5" s="1262" t="s">
        <v>179</v>
      </c>
      <c r="N5" s="1262" t="s">
        <v>180</v>
      </c>
      <c r="O5" s="1262" t="s">
        <v>181</v>
      </c>
      <c r="P5" s="1262" t="s">
        <v>182</v>
      </c>
      <c r="Q5" s="1262" t="s">
        <v>183</v>
      </c>
      <c r="R5" s="1262" t="s">
        <v>184</v>
      </c>
      <c r="S5" s="1262" t="s">
        <v>796</v>
      </c>
      <c r="T5" s="1262" t="s">
        <v>344</v>
      </c>
      <c r="U5" s="1262" t="s">
        <v>185</v>
      </c>
      <c r="V5" s="1262" t="s">
        <v>186</v>
      </c>
      <c r="W5" s="1262" t="s">
        <v>187</v>
      </c>
      <c r="X5" s="1641"/>
      <c r="Y5" s="1643"/>
      <c r="Z5" s="1644"/>
    </row>
    <row r="6" spans="1:26" s="229" customFormat="1" ht="26.25" customHeight="1">
      <c r="A6" s="801" t="s">
        <v>559</v>
      </c>
      <c r="B6" s="1263">
        <v>5200.28408382</v>
      </c>
      <c r="C6" s="1263">
        <v>130479.61244435</v>
      </c>
      <c r="D6" s="1263">
        <v>1571.00631011</v>
      </c>
      <c r="E6" s="1263">
        <v>31937.24626218</v>
      </c>
      <c r="F6" s="1263">
        <v>39588.55124768</v>
      </c>
      <c r="G6" s="1263">
        <v>19.235865920000002</v>
      </c>
      <c r="H6" s="1263">
        <v>7206.6832720900002</v>
      </c>
      <c r="I6" s="1263">
        <v>28086.005390419999</v>
      </c>
      <c r="J6" s="1263">
        <v>8039.9181089100002</v>
      </c>
      <c r="K6" s="1263">
        <v>66756.56058002499</v>
      </c>
      <c r="L6" s="1263">
        <v>308.06285043999998</v>
      </c>
      <c r="M6" s="1263">
        <v>91730.762907244833</v>
      </c>
      <c r="N6" s="1263">
        <v>13114.33472531</v>
      </c>
      <c r="O6" s="1263">
        <v>1424.3730824300001</v>
      </c>
      <c r="P6" s="1263">
        <v>25955.407500989997</v>
      </c>
      <c r="Q6" s="1263">
        <v>742.30039023999996</v>
      </c>
      <c r="R6" s="1263">
        <v>50457.455910249999</v>
      </c>
      <c r="S6" s="1263">
        <v>1123.22455627</v>
      </c>
      <c r="T6" s="1263">
        <v>14676.408255549999</v>
      </c>
      <c r="U6" s="1263">
        <v>85984.402300943591</v>
      </c>
      <c r="V6" s="1263">
        <v>6378.0492379999996</v>
      </c>
      <c r="W6" s="1263">
        <v>3920.2006321699996</v>
      </c>
      <c r="X6" s="1264">
        <v>614700.08591534337</v>
      </c>
      <c r="Y6" s="1263">
        <v>2380.7597630700002</v>
      </c>
      <c r="Z6" s="1264">
        <v>617080.8456784134</v>
      </c>
    </row>
    <row r="7" spans="1:26" s="229" customFormat="1" ht="26.25" customHeight="1">
      <c r="A7" s="799" t="s">
        <v>560</v>
      </c>
      <c r="B7" s="1088">
        <v>0</v>
      </c>
      <c r="C7" s="1088">
        <v>8785.3602892800009</v>
      </c>
      <c r="D7" s="1088">
        <v>994.91899999999998</v>
      </c>
      <c r="E7" s="1088">
        <v>243.30025558000003</v>
      </c>
      <c r="F7" s="1088">
        <v>0</v>
      </c>
      <c r="G7" s="1088">
        <v>0</v>
      </c>
      <c r="H7" s="1088">
        <v>0</v>
      </c>
      <c r="I7" s="1088">
        <v>4097.0669942900004</v>
      </c>
      <c r="J7" s="1088">
        <v>0</v>
      </c>
      <c r="K7" s="1088">
        <v>8444.0298996200017</v>
      </c>
      <c r="L7" s="1088">
        <v>0</v>
      </c>
      <c r="M7" s="1088">
        <v>0</v>
      </c>
      <c r="N7" s="1088">
        <v>0</v>
      </c>
      <c r="O7" s="1088">
        <v>0</v>
      </c>
      <c r="P7" s="1088">
        <v>4617.2579772299978</v>
      </c>
      <c r="Q7" s="1088">
        <v>0</v>
      </c>
      <c r="R7" s="1088">
        <v>1.7995951699999999</v>
      </c>
      <c r="S7" s="1088">
        <v>0</v>
      </c>
      <c r="T7" s="1088">
        <v>0</v>
      </c>
      <c r="U7" s="1088">
        <v>24.3865804</v>
      </c>
      <c r="V7" s="1088">
        <v>0</v>
      </c>
      <c r="W7" s="1088">
        <v>0</v>
      </c>
      <c r="X7" s="1264">
        <v>27208.120591570001</v>
      </c>
      <c r="Y7" s="1088">
        <v>0</v>
      </c>
      <c r="Z7" s="1264">
        <v>27208.120591570001</v>
      </c>
    </row>
    <row r="8" spans="1:26" s="229" customFormat="1" ht="26.25" customHeight="1">
      <c r="A8" s="799" t="s">
        <v>561</v>
      </c>
      <c r="B8" s="1088">
        <v>5200.28408382</v>
      </c>
      <c r="C8" s="1088">
        <v>121694.25215507</v>
      </c>
      <c r="D8" s="1088">
        <v>576.08731010999998</v>
      </c>
      <c r="E8" s="1088">
        <v>31693.946006599999</v>
      </c>
      <c r="F8" s="1088">
        <v>39588.55124768</v>
      </c>
      <c r="G8" s="1088">
        <v>19.235865920000002</v>
      </c>
      <c r="H8" s="1088">
        <v>7206.6832720900002</v>
      </c>
      <c r="I8" s="1088">
        <v>23988.938396129997</v>
      </c>
      <c r="J8" s="1088">
        <v>8039.9181089100002</v>
      </c>
      <c r="K8" s="1088">
        <v>58312.530680404991</v>
      </c>
      <c r="L8" s="1088">
        <v>308.06285043999998</v>
      </c>
      <c r="M8" s="1088">
        <v>91730.762907244833</v>
      </c>
      <c r="N8" s="1088">
        <v>13114.33472531</v>
      </c>
      <c r="O8" s="1088">
        <v>1424.3730824300001</v>
      </c>
      <c r="P8" s="1088">
        <v>21338.149523759999</v>
      </c>
      <c r="Q8" s="1088">
        <v>742.30039023999996</v>
      </c>
      <c r="R8" s="1088">
        <v>50455.656315079999</v>
      </c>
      <c r="S8" s="1088">
        <v>1123.22455627</v>
      </c>
      <c r="T8" s="1088">
        <v>14676.408255549999</v>
      </c>
      <c r="U8" s="1088">
        <v>85960.015720543597</v>
      </c>
      <c r="V8" s="1088">
        <v>6378.0492379999996</v>
      </c>
      <c r="W8" s="1088">
        <v>3920.2006321699996</v>
      </c>
      <c r="X8" s="1264">
        <v>587491.96532377333</v>
      </c>
      <c r="Y8" s="1088">
        <v>2380.7597630700002</v>
      </c>
      <c r="Z8" s="1264">
        <v>589872.72508684336</v>
      </c>
    </row>
    <row r="9" spans="1:26" s="229" customFormat="1" ht="26.25" customHeight="1">
      <c r="A9" s="799" t="s">
        <v>562</v>
      </c>
      <c r="B9" s="1088">
        <v>0</v>
      </c>
      <c r="C9" s="1088">
        <v>0</v>
      </c>
      <c r="D9" s="1088">
        <v>0</v>
      </c>
      <c r="E9" s="1088">
        <v>0</v>
      </c>
      <c r="F9" s="1088">
        <v>0</v>
      </c>
      <c r="G9" s="1088">
        <v>0</v>
      </c>
      <c r="H9" s="1088">
        <v>0</v>
      </c>
      <c r="I9" s="1088">
        <v>0</v>
      </c>
      <c r="J9" s="1088">
        <v>0</v>
      </c>
      <c r="K9" s="1088">
        <v>0</v>
      </c>
      <c r="L9" s="1088">
        <v>0</v>
      </c>
      <c r="M9" s="1088">
        <v>0</v>
      </c>
      <c r="N9" s="1088">
        <v>0</v>
      </c>
      <c r="O9" s="1088">
        <v>0</v>
      </c>
      <c r="P9" s="1088">
        <v>0</v>
      </c>
      <c r="Q9" s="1088">
        <v>0</v>
      </c>
      <c r="R9" s="1088">
        <v>0</v>
      </c>
      <c r="S9" s="1088">
        <v>0</v>
      </c>
      <c r="T9" s="1088">
        <v>0</v>
      </c>
      <c r="U9" s="1088">
        <v>0</v>
      </c>
      <c r="V9" s="1088">
        <v>0</v>
      </c>
      <c r="W9" s="1088">
        <v>0</v>
      </c>
      <c r="X9" s="1264">
        <v>0</v>
      </c>
      <c r="Y9" s="1088">
        <v>0</v>
      </c>
      <c r="Z9" s="1264">
        <v>0</v>
      </c>
    </row>
    <row r="10" spans="1:26" s="229" customFormat="1" ht="26.25" customHeight="1">
      <c r="A10" s="799" t="s">
        <v>563</v>
      </c>
      <c r="B10" s="1088">
        <v>0</v>
      </c>
      <c r="C10" s="1088">
        <v>14425.714047200001</v>
      </c>
      <c r="D10" s="1088">
        <v>17.931501010000002</v>
      </c>
      <c r="E10" s="1088">
        <v>2540.0269776712998</v>
      </c>
      <c r="F10" s="1088">
        <v>902.76449843600653</v>
      </c>
      <c r="G10" s="1088">
        <v>0</v>
      </c>
      <c r="H10" s="1088">
        <v>23.282862999999999</v>
      </c>
      <c r="I10" s="1088">
        <v>771.80670648065495</v>
      </c>
      <c r="J10" s="1088">
        <v>216.88961326</v>
      </c>
      <c r="K10" s="1088">
        <v>1948.13477081</v>
      </c>
      <c r="L10" s="1088">
        <v>19.869999</v>
      </c>
      <c r="M10" s="1088">
        <v>2070.4186892811063</v>
      </c>
      <c r="N10" s="1088">
        <v>651.22769614000003</v>
      </c>
      <c r="O10" s="1088">
        <v>65.315058985624091</v>
      </c>
      <c r="P10" s="1088">
        <v>238.61004306621979</v>
      </c>
      <c r="Q10" s="1088">
        <v>27.426926000000002</v>
      </c>
      <c r="R10" s="1088">
        <v>370.43624699999998</v>
      </c>
      <c r="S10" s="1088">
        <v>51.536035330000004</v>
      </c>
      <c r="T10" s="1088">
        <v>407.07711325999998</v>
      </c>
      <c r="U10" s="1088">
        <v>5135.8490329099996</v>
      </c>
      <c r="V10" s="1088">
        <v>523.07258436999996</v>
      </c>
      <c r="W10" s="1088">
        <v>190.93996016999998</v>
      </c>
      <c r="X10" s="1264">
        <v>30598.330363380901</v>
      </c>
      <c r="Y10" s="1088">
        <v>222.11872929</v>
      </c>
      <c r="Z10" s="1264">
        <v>30820.4490926709</v>
      </c>
    </row>
    <row r="11" spans="1:26" s="229" customFormat="1" ht="26.25" customHeight="1">
      <c r="A11" s="799" t="s">
        <v>564</v>
      </c>
      <c r="B11" s="1088">
        <v>0</v>
      </c>
      <c r="C11" s="1088">
        <v>15316.71639734</v>
      </c>
      <c r="D11" s="1088">
        <v>3.5919351399999999</v>
      </c>
      <c r="E11" s="1088">
        <v>2818.5814509717002</v>
      </c>
      <c r="F11" s="1088">
        <v>937.00191274300312</v>
      </c>
      <c r="G11" s="1088">
        <v>0</v>
      </c>
      <c r="H11" s="1088">
        <v>29.967316</v>
      </c>
      <c r="I11" s="1088">
        <v>762.48550239872202</v>
      </c>
      <c r="J11" s="1088">
        <v>215.24346700356702</v>
      </c>
      <c r="K11" s="1088">
        <v>1864.7313980670169</v>
      </c>
      <c r="L11" s="1088">
        <v>16.24535285</v>
      </c>
      <c r="M11" s="1088">
        <v>2365.0359091568348</v>
      </c>
      <c r="N11" s="1088">
        <v>753.51333813999997</v>
      </c>
      <c r="O11" s="1088">
        <v>102.46230369950099</v>
      </c>
      <c r="P11" s="1088">
        <v>222.6533282221601</v>
      </c>
      <c r="Q11" s="1088">
        <v>76.103599000000003</v>
      </c>
      <c r="R11" s="1088">
        <v>336.08591200000001</v>
      </c>
      <c r="S11" s="1088">
        <v>231.59096391</v>
      </c>
      <c r="T11" s="1088">
        <v>424.73031675999999</v>
      </c>
      <c r="U11" s="1088">
        <v>5097.4169321700001</v>
      </c>
      <c r="V11" s="1088">
        <v>622.15492093</v>
      </c>
      <c r="W11" s="1088">
        <v>158.24517046</v>
      </c>
      <c r="X11" s="1264">
        <v>32354.557426962496</v>
      </c>
      <c r="Y11" s="1088">
        <v>255.41609111000002</v>
      </c>
      <c r="Z11" s="1264">
        <v>32609.973518072497</v>
      </c>
    </row>
    <row r="12" spans="1:26" s="229" customFormat="1" ht="26.25" customHeight="1">
      <c r="A12" s="799" t="s">
        <v>565</v>
      </c>
      <c r="B12" s="1088">
        <v>5200.28408382</v>
      </c>
      <c r="C12" s="1088">
        <v>120803.24980493</v>
      </c>
      <c r="D12" s="1088">
        <v>590.42687597999998</v>
      </c>
      <c r="E12" s="1088">
        <v>31415.3915332996</v>
      </c>
      <c r="F12" s="1088">
        <v>39554.313833373002</v>
      </c>
      <c r="G12" s="1088">
        <v>19.235865920000002</v>
      </c>
      <c r="H12" s="1088">
        <v>7199.9988190900003</v>
      </c>
      <c r="I12" s="1088">
        <v>23998.259600211932</v>
      </c>
      <c r="J12" s="1088">
        <v>8041.5642551664332</v>
      </c>
      <c r="K12" s="1088">
        <v>58395.934053147976</v>
      </c>
      <c r="L12" s="1088">
        <v>311.68749658999997</v>
      </c>
      <c r="M12" s="1088">
        <v>91436.145687369106</v>
      </c>
      <c r="N12" s="1088">
        <v>13012.049083309999</v>
      </c>
      <c r="O12" s="1088">
        <v>1387.2258377161231</v>
      </c>
      <c r="P12" s="1088">
        <v>21354.106238604058</v>
      </c>
      <c r="Q12" s="1088">
        <v>693.62371723999991</v>
      </c>
      <c r="R12" s="1088">
        <v>50490.006650080002</v>
      </c>
      <c r="S12" s="1088">
        <v>943.16962768999997</v>
      </c>
      <c r="T12" s="1088">
        <v>14658.755052049999</v>
      </c>
      <c r="U12" s="1088">
        <v>85998.447821283597</v>
      </c>
      <c r="V12" s="1088">
        <v>6278.9669014399997</v>
      </c>
      <c r="W12" s="1088">
        <v>3952.8954218799995</v>
      </c>
      <c r="X12" s="1264">
        <v>585735.73826019187</v>
      </c>
      <c r="Y12" s="1088">
        <v>2347.4624012500003</v>
      </c>
      <c r="Z12" s="1264">
        <v>588083.20066144189</v>
      </c>
    </row>
    <row r="13" spans="1:26" s="229" customFormat="1" ht="26.25" customHeight="1">
      <c r="A13" s="799" t="s">
        <v>566</v>
      </c>
      <c r="B13" s="1088">
        <v>11.285910619999999</v>
      </c>
      <c r="C13" s="1088">
        <v>494.61139981999997</v>
      </c>
      <c r="D13" s="1088">
        <v>1.9937906599999999</v>
      </c>
      <c r="E13" s="1088">
        <v>154.63533753000002</v>
      </c>
      <c r="F13" s="1088">
        <v>374.92787432000006</v>
      </c>
      <c r="G13" s="1088">
        <v>0</v>
      </c>
      <c r="H13" s="1088">
        <v>87.368658109999998</v>
      </c>
      <c r="I13" s="1088">
        <v>89.986444259999999</v>
      </c>
      <c r="J13" s="1088">
        <v>333.36091664999998</v>
      </c>
      <c r="K13" s="1088">
        <v>402.78692313800002</v>
      </c>
      <c r="L13" s="1088">
        <v>1.0190979899999999</v>
      </c>
      <c r="M13" s="1088">
        <v>77.369384710000006</v>
      </c>
      <c r="N13" s="1088">
        <v>50.956927799999995</v>
      </c>
      <c r="O13" s="1088">
        <v>0</v>
      </c>
      <c r="P13" s="1088">
        <v>154.51944165999998</v>
      </c>
      <c r="Q13" s="1088">
        <v>0.27061183</v>
      </c>
      <c r="R13" s="1088">
        <v>101.83205815000001</v>
      </c>
      <c r="S13" s="1088">
        <v>10.070262609999999</v>
      </c>
      <c r="T13" s="1088">
        <v>38.881382090000002</v>
      </c>
      <c r="U13" s="1088">
        <v>18.304426639999996</v>
      </c>
      <c r="V13" s="1088">
        <v>78.676371160000002</v>
      </c>
      <c r="W13" s="1088">
        <v>0.79282381000000002</v>
      </c>
      <c r="X13" s="1264">
        <v>2483.650043558001</v>
      </c>
      <c r="Y13" s="1088">
        <v>2.9293490299999996</v>
      </c>
      <c r="Z13" s="1264">
        <v>2486.5793925880012</v>
      </c>
    </row>
    <row r="14" spans="1:26" s="229" customFormat="1" ht="26.25" customHeight="1">
      <c r="A14" s="799" t="s">
        <v>567</v>
      </c>
      <c r="B14" s="1088">
        <v>385.51065950999998</v>
      </c>
      <c r="C14" s="1088">
        <v>32817.014811480003</v>
      </c>
      <c r="D14" s="1088">
        <v>207.34470453999998</v>
      </c>
      <c r="E14" s="1088">
        <v>6656.8988704100002</v>
      </c>
      <c r="F14" s="1088">
        <v>12202.360489499999</v>
      </c>
      <c r="G14" s="1088">
        <v>23.522084199999998</v>
      </c>
      <c r="H14" s="1088">
        <v>765.97920392999993</v>
      </c>
      <c r="I14" s="1088">
        <v>3946.14700464</v>
      </c>
      <c r="J14" s="1088">
        <v>390.75028787000002</v>
      </c>
      <c r="K14" s="1088">
        <v>8805.3723077410014</v>
      </c>
      <c r="L14" s="1088">
        <v>133.25656551</v>
      </c>
      <c r="M14" s="1088">
        <v>17467.351454449996</v>
      </c>
      <c r="N14" s="1088">
        <v>4533.0547222299992</v>
      </c>
      <c r="O14" s="1088">
        <v>322.59180924999998</v>
      </c>
      <c r="P14" s="1088">
        <v>2866.3009935100004</v>
      </c>
      <c r="Q14" s="1088">
        <v>72.804596160000003</v>
      </c>
      <c r="R14" s="1088">
        <v>10787.48400201</v>
      </c>
      <c r="S14" s="1088">
        <v>290.45267913999999</v>
      </c>
      <c r="T14" s="1088">
        <v>1451.4978401600001</v>
      </c>
      <c r="U14" s="1088">
        <v>14358.67894285</v>
      </c>
      <c r="V14" s="1088">
        <v>800.74879598999996</v>
      </c>
      <c r="W14" s="1088">
        <v>349.52670782000007</v>
      </c>
      <c r="X14" s="1264">
        <v>119634.64953290099</v>
      </c>
      <c r="Y14" s="1088">
        <v>61.446365757005701</v>
      </c>
      <c r="Z14" s="1264">
        <v>119696.09589865799</v>
      </c>
    </row>
    <row r="15" spans="1:26" s="229" customFormat="1" ht="26.25" customHeight="1">
      <c r="A15" s="799" t="s">
        <v>568</v>
      </c>
      <c r="B15" s="1088">
        <v>5597.0806539499999</v>
      </c>
      <c r="C15" s="1088">
        <v>154114.87601623</v>
      </c>
      <c r="D15" s="1088">
        <v>799.76537117999987</v>
      </c>
      <c r="E15" s="1088">
        <v>38226.925741239596</v>
      </c>
      <c r="F15" s="1088">
        <v>52131.602197193002</v>
      </c>
      <c r="G15" s="1088">
        <v>42.757950120000004</v>
      </c>
      <c r="H15" s="1088">
        <v>8053.3466811300004</v>
      </c>
      <c r="I15" s="1088">
        <v>28034.393049111932</v>
      </c>
      <c r="J15" s="1088">
        <v>8765.6754596864321</v>
      </c>
      <c r="K15" s="1088">
        <v>67604.093284026982</v>
      </c>
      <c r="L15" s="1088">
        <v>445.96316008999997</v>
      </c>
      <c r="M15" s="1088">
        <v>108980.86652652909</v>
      </c>
      <c r="N15" s="1088">
        <v>17596.060733339997</v>
      </c>
      <c r="O15" s="1088">
        <v>1709.817646966123</v>
      </c>
      <c r="P15" s="1088">
        <v>24374.926673774058</v>
      </c>
      <c r="Q15" s="1088">
        <v>766.69892522999987</v>
      </c>
      <c r="R15" s="1088">
        <v>61379.322710240005</v>
      </c>
      <c r="S15" s="1088">
        <v>1243.6925694399999</v>
      </c>
      <c r="T15" s="1088">
        <v>16149.134274299999</v>
      </c>
      <c r="U15" s="1088">
        <v>100375.4311907736</v>
      </c>
      <c r="V15" s="1088">
        <v>7158.3920685899993</v>
      </c>
      <c r="W15" s="1088">
        <v>4303.2149535099998</v>
      </c>
      <c r="X15" s="1264">
        <v>707854.03783665074</v>
      </c>
      <c r="Y15" s="1088">
        <v>2411.8381160370063</v>
      </c>
      <c r="Z15" s="1264">
        <v>710265.8759526877</v>
      </c>
    </row>
    <row r="16" spans="1:26" s="229" customFormat="1" ht="26.25" customHeight="1">
      <c r="A16" s="799" t="s">
        <v>569</v>
      </c>
      <c r="B16" s="978">
        <v>0</v>
      </c>
      <c r="C16" s="978">
        <v>0</v>
      </c>
      <c r="D16" s="978">
        <v>0</v>
      </c>
      <c r="E16" s="978">
        <v>0</v>
      </c>
      <c r="F16" s="978">
        <v>0</v>
      </c>
      <c r="G16" s="978">
        <v>0</v>
      </c>
      <c r="H16" s="978">
        <v>0</v>
      </c>
      <c r="I16" s="978">
        <v>0</v>
      </c>
      <c r="J16" s="978">
        <v>0</v>
      </c>
      <c r="K16" s="978">
        <v>0</v>
      </c>
      <c r="L16" s="978">
        <v>0</v>
      </c>
      <c r="M16" s="978">
        <v>0</v>
      </c>
      <c r="N16" s="978">
        <v>0</v>
      </c>
      <c r="O16" s="978">
        <v>0</v>
      </c>
      <c r="P16" s="978">
        <v>0</v>
      </c>
      <c r="Q16" s="978">
        <v>0</v>
      </c>
      <c r="R16" s="978">
        <v>0</v>
      </c>
      <c r="S16" s="978">
        <v>0</v>
      </c>
      <c r="T16" s="978">
        <v>0</v>
      </c>
      <c r="U16" s="978">
        <v>0</v>
      </c>
      <c r="V16" s="978">
        <v>0</v>
      </c>
      <c r="W16" s="978">
        <v>0</v>
      </c>
      <c r="X16" s="979">
        <v>0</v>
      </c>
      <c r="Y16" s="978">
        <v>0</v>
      </c>
      <c r="Z16" s="979">
        <v>0</v>
      </c>
    </row>
    <row r="17" spans="1:26" s="229" customFormat="1" ht="26.25" customHeight="1">
      <c r="A17" s="799" t="s">
        <v>570</v>
      </c>
      <c r="B17" s="1088">
        <v>8045.8780845024103</v>
      </c>
      <c r="C17" s="1088">
        <v>545373.36448820005</v>
      </c>
      <c r="D17" s="1088">
        <v>1677.6394239400001</v>
      </c>
      <c r="E17" s="1088">
        <v>143920.68030426503</v>
      </c>
      <c r="F17" s="1088">
        <v>256595.04759580101</v>
      </c>
      <c r="G17" s="1088">
        <v>137.79215617999998</v>
      </c>
      <c r="H17" s="1088">
        <v>12509.798518</v>
      </c>
      <c r="I17" s="1088">
        <v>83458.337218630404</v>
      </c>
      <c r="J17" s="1088">
        <v>12487.51732617</v>
      </c>
      <c r="K17" s="1088">
        <v>196386.9097432</v>
      </c>
      <c r="L17" s="1088">
        <v>4170.2220152700002</v>
      </c>
      <c r="M17" s="1088">
        <v>359348.90108790516</v>
      </c>
      <c r="N17" s="1088">
        <v>73935.782472949999</v>
      </c>
      <c r="O17" s="1088">
        <v>7212.1817807899997</v>
      </c>
      <c r="P17" s="1088">
        <v>76027.733383416868</v>
      </c>
      <c r="Q17" s="1088">
        <v>943.02544</v>
      </c>
      <c r="R17" s="1088">
        <v>247318.853397</v>
      </c>
      <c r="S17" s="1088">
        <v>8887.0202576699994</v>
      </c>
      <c r="T17" s="1088">
        <v>26780.564845329995</v>
      </c>
      <c r="U17" s="1088">
        <v>288006.17936623993</v>
      </c>
      <c r="V17" s="1088">
        <v>12709.755626440001</v>
      </c>
      <c r="W17" s="1088">
        <v>7164.0643520499998</v>
      </c>
      <c r="X17" s="1264">
        <v>2373097.248883951</v>
      </c>
      <c r="Y17" s="1088">
        <v>317.27793157999997</v>
      </c>
      <c r="Z17" s="1264">
        <v>2373414.5268155308</v>
      </c>
    </row>
    <row r="18" spans="1:26" s="229" customFormat="1" ht="26.25" customHeight="1">
      <c r="A18" s="799" t="s">
        <v>571</v>
      </c>
      <c r="B18" s="1088">
        <v>9289.2611793149117</v>
      </c>
      <c r="C18" s="1088">
        <v>572249.86803548003</v>
      </c>
      <c r="D18" s="1088">
        <v>1836.62119495</v>
      </c>
      <c r="E18" s="1088">
        <v>157083.55991204802</v>
      </c>
      <c r="F18" s="1088">
        <v>273908.10222791758</v>
      </c>
      <c r="G18" s="1088">
        <v>128.37505409000002</v>
      </c>
      <c r="H18" s="1088">
        <v>15789.10477</v>
      </c>
      <c r="I18" s="1088">
        <v>95521.179990290402</v>
      </c>
      <c r="J18" s="1088">
        <v>15420.559339543801</v>
      </c>
      <c r="K18" s="1088">
        <v>222886.92779160306</v>
      </c>
      <c r="L18" s="1088">
        <v>3801.5348896799997</v>
      </c>
      <c r="M18" s="1088">
        <v>405977.69990769739</v>
      </c>
      <c r="N18" s="1088">
        <v>75395.440113679986</v>
      </c>
      <c r="O18" s="1088">
        <v>7405.5113006400006</v>
      </c>
      <c r="P18" s="1088">
        <v>86871.823154790618</v>
      </c>
      <c r="Q18" s="1088">
        <v>976.31593899999996</v>
      </c>
      <c r="R18" s="1088">
        <v>277246.69742058002</v>
      </c>
      <c r="S18" s="1088">
        <v>7843.9822296600005</v>
      </c>
      <c r="T18" s="1088">
        <v>36416.51217681</v>
      </c>
      <c r="U18" s="1088">
        <v>316009.29416839994</v>
      </c>
      <c r="V18" s="1088">
        <v>15758.9732105</v>
      </c>
      <c r="W18" s="1088">
        <v>9272.0069213300012</v>
      </c>
      <c r="X18" s="1264">
        <v>2607089.3509280058</v>
      </c>
      <c r="Y18" s="1088">
        <v>403.86848093999998</v>
      </c>
      <c r="Z18" s="1264">
        <v>2607493.2194089456</v>
      </c>
    </row>
    <row r="19" spans="1:26" ht="40.5" customHeight="1">
      <c r="A19" s="103" t="s">
        <v>804</v>
      </c>
      <c r="B19" s="1088">
        <v>1243.3830948125001</v>
      </c>
      <c r="C19" s="1088">
        <v>26876.503547279997</v>
      </c>
      <c r="D19" s="1088">
        <v>158.98177100999999</v>
      </c>
      <c r="E19" s="1088">
        <v>13162.879607783001</v>
      </c>
      <c r="F19" s="1088">
        <v>17313.054632116578</v>
      </c>
      <c r="G19" s="1088">
        <v>-9.4171020899999718</v>
      </c>
      <c r="H19" s="1088">
        <v>3279.3062519999999</v>
      </c>
      <c r="I19" s="1088">
        <v>12062.84277166</v>
      </c>
      <c r="J19" s="1088">
        <v>2933.0420133737998</v>
      </c>
      <c r="K19" s="1088">
        <v>26500.018048403046</v>
      </c>
      <c r="L19" s="1088">
        <v>-368.68712558999999</v>
      </c>
      <c r="M19" s="1088">
        <v>46628.798819792239</v>
      </c>
      <c r="N19" s="1088">
        <v>1459.6576407299999</v>
      </c>
      <c r="O19" s="1088">
        <v>193.32951985</v>
      </c>
      <c r="P19" s="1088">
        <v>10844.089771373749</v>
      </c>
      <c r="Q19" s="1088">
        <v>33.290498999999997</v>
      </c>
      <c r="R19" s="1088">
        <v>29927.844023580001</v>
      </c>
      <c r="S19" s="1088">
        <v>-1043.0380280099994</v>
      </c>
      <c r="T19" s="1088">
        <v>9635.9473314800034</v>
      </c>
      <c r="U19" s="1088">
        <v>28003.114802160035</v>
      </c>
      <c r="V19" s="1088">
        <v>3049.2175840599998</v>
      </c>
      <c r="W19" s="1088">
        <v>2107.9425692800019</v>
      </c>
      <c r="X19" s="1264">
        <v>233992.10204405495</v>
      </c>
      <c r="Y19" s="1088">
        <v>86.590549359999997</v>
      </c>
      <c r="Z19" s="1264">
        <v>234078.69259341495</v>
      </c>
    </row>
    <row r="20" spans="1:26" s="229" customFormat="1" ht="26.25" customHeight="1">
      <c r="A20" s="799" t="s">
        <v>572</v>
      </c>
      <c r="B20" s="1088">
        <v>0</v>
      </c>
      <c r="C20" s="1088">
        <v>0</v>
      </c>
      <c r="D20" s="1088">
        <v>0</v>
      </c>
      <c r="E20" s="1088">
        <v>0</v>
      </c>
      <c r="F20" s="1088">
        <v>0</v>
      </c>
      <c r="G20" s="1088">
        <v>0</v>
      </c>
      <c r="H20" s="1088">
        <v>0</v>
      </c>
      <c r="I20" s="1088">
        <v>0</v>
      </c>
      <c r="J20" s="1088">
        <v>0</v>
      </c>
      <c r="K20" s="1088">
        <v>0</v>
      </c>
      <c r="L20" s="1088">
        <v>0</v>
      </c>
      <c r="M20" s="1088">
        <v>0</v>
      </c>
      <c r="N20" s="1088">
        <v>0</v>
      </c>
      <c r="O20" s="1088">
        <v>0</v>
      </c>
      <c r="P20" s="1088">
        <v>0</v>
      </c>
      <c r="Q20" s="1088">
        <v>0</v>
      </c>
      <c r="R20" s="1088">
        <v>0</v>
      </c>
      <c r="S20" s="1088">
        <v>0</v>
      </c>
      <c r="T20" s="1088">
        <v>0</v>
      </c>
      <c r="U20" s="1088">
        <v>0</v>
      </c>
      <c r="V20" s="1088">
        <v>0</v>
      </c>
      <c r="W20" s="1088">
        <v>0</v>
      </c>
      <c r="X20" s="1264">
        <v>0</v>
      </c>
      <c r="Y20" s="1088">
        <v>0</v>
      </c>
      <c r="Z20" s="1264">
        <v>0</v>
      </c>
    </row>
    <row r="21" spans="1:26" s="229" customFormat="1" ht="26.25" customHeight="1">
      <c r="A21" s="799" t="s">
        <v>573</v>
      </c>
      <c r="B21" s="1088">
        <v>0</v>
      </c>
      <c r="C21" s="1088">
        <v>0</v>
      </c>
      <c r="D21" s="1088">
        <v>0</v>
      </c>
      <c r="E21" s="1088">
        <v>0</v>
      </c>
      <c r="F21" s="1088">
        <v>0</v>
      </c>
      <c r="G21" s="1088">
        <v>0</v>
      </c>
      <c r="H21" s="1088">
        <v>0</v>
      </c>
      <c r="I21" s="1088">
        <v>0</v>
      </c>
      <c r="J21" s="1088">
        <v>0</v>
      </c>
      <c r="K21" s="1088">
        <v>0</v>
      </c>
      <c r="L21" s="1088">
        <v>0</v>
      </c>
      <c r="M21" s="1088">
        <v>0</v>
      </c>
      <c r="N21" s="1088">
        <v>0</v>
      </c>
      <c r="O21" s="1088">
        <v>0</v>
      </c>
      <c r="P21" s="1088">
        <v>0</v>
      </c>
      <c r="Q21" s="1088">
        <v>0</v>
      </c>
      <c r="R21" s="1088">
        <v>0</v>
      </c>
      <c r="S21" s="1088">
        <v>0</v>
      </c>
      <c r="T21" s="1088">
        <v>0</v>
      </c>
      <c r="U21" s="1088">
        <v>0</v>
      </c>
      <c r="V21" s="1088">
        <v>0</v>
      </c>
      <c r="W21" s="1088">
        <v>0</v>
      </c>
      <c r="X21" s="1264">
        <v>0</v>
      </c>
      <c r="Y21" s="1088">
        <v>0</v>
      </c>
      <c r="Z21" s="1264">
        <v>0</v>
      </c>
    </row>
    <row r="22" spans="1:26" s="229" customFormat="1" ht="26.25" customHeight="1">
      <c r="A22" s="479" t="s">
        <v>574</v>
      </c>
      <c r="B22" s="1088">
        <v>243.10133841363199</v>
      </c>
      <c r="C22" s="1088">
        <v>6856.8276311999998</v>
      </c>
      <c r="D22" s="1088">
        <v>0</v>
      </c>
      <c r="E22" s="1088">
        <v>1848.81467528351</v>
      </c>
      <c r="F22" s="1088">
        <v>754.81480554103371</v>
      </c>
      <c r="G22" s="1088">
        <v>10.58442683</v>
      </c>
      <c r="H22" s="1088">
        <v>22.394026</v>
      </c>
      <c r="I22" s="1088">
        <v>0</v>
      </c>
      <c r="J22" s="1088">
        <v>0</v>
      </c>
      <c r="K22" s="1088">
        <v>1490.2820333499085</v>
      </c>
      <c r="L22" s="1088">
        <v>0</v>
      </c>
      <c r="M22" s="1088">
        <v>0</v>
      </c>
      <c r="N22" s="1088">
        <v>542.33729716999994</v>
      </c>
      <c r="O22" s="1088">
        <v>100.92572249</v>
      </c>
      <c r="P22" s="1088">
        <v>0</v>
      </c>
      <c r="Q22" s="1088">
        <v>24.468375000000002</v>
      </c>
      <c r="R22" s="1088">
        <v>149.05320030000001</v>
      </c>
      <c r="S22" s="1088">
        <v>54.447223660000006</v>
      </c>
      <c r="T22" s="1088">
        <v>0</v>
      </c>
      <c r="U22" s="1088">
        <v>3044.854443669999</v>
      </c>
      <c r="V22" s="1088">
        <v>0</v>
      </c>
      <c r="W22" s="1088">
        <v>0</v>
      </c>
      <c r="X22" s="1264">
        <v>15142.905198908084</v>
      </c>
      <c r="Y22" s="1088">
        <v>172.636707</v>
      </c>
      <c r="Z22" s="1264">
        <v>15315.541905908083</v>
      </c>
    </row>
    <row r="23" spans="1:26" s="229" customFormat="1" ht="26.25" customHeight="1">
      <c r="A23" s="799" t="s">
        <v>575</v>
      </c>
      <c r="B23" s="1088">
        <v>288.91703691227002</v>
      </c>
      <c r="C23" s="1088">
        <v>7442.1813227100001</v>
      </c>
      <c r="D23" s="1088">
        <v>0</v>
      </c>
      <c r="E23" s="1088">
        <v>2254.2818712123899</v>
      </c>
      <c r="F23" s="1088">
        <v>849.68725125228627</v>
      </c>
      <c r="G23" s="1088">
        <v>12.33716192</v>
      </c>
      <c r="H23" s="1088">
        <v>28.495961999999999</v>
      </c>
      <c r="I23" s="1088">
        <v>0</v>
      </c>
      <c r="J23" s="1088">
        <v>0</v>
      </c>
      <c r="K23" s="1088">
        <v>1675.2010186226187</v>
      </c>
      <c r="L23" s="1088">
        <v>0</v>
      </c>
      <c r="M23" s="1088">
        <v>0</v>
      </c>
      <c r="N23" s="1088">
        <v>635.70900200999995</v>
      </c>
      <c r="O23" s="1088">
        <v>126.88009261000001</v>
      </c>
      <c r="P23" s="1088">
        <v>0</v>
      </c>
      <c r="Q23" s="1088">
        <v>70.769706999999997</v>
      </c>
      <c r="R23" s="1088">
        <v>135.09392939</v>
      </c>
      <c r="S23" s="1088">
        <v>222.15776308000002</v>
      </c>
      <c r="T23" s="1088">
        <v>0</v>
      </c>
      <c r="U23" s="1088">
        <v>3000.8354041499997</v>
      </c>
      <c r="V23" s="1088">
        <v>0</v>
      </c>
      <c r="W23" s="1088">
        <v>0</v>
      </c>
      <c r="X23" s="1264">
        <v>16742.547522869565</v>
      </c>
      <c r="Y23" s="1088">
        <v>211.024418</v>
      </c>
      <c r="Z23" s="1264">
        <v>16953.571940869566</v>
      </c>
    </row>
    <row r="24" spans="1:26" ht="47.25">
      <c r="A24" s="103" t="s">
        <v>928</v>
      </c>
      <c r="B24" s="1088">
        <v>45.815698498638</v>
      </c>
      <c r="C24" s="1088">
        <v>0</v>
      </c>
      <c r="D24" s="1088">
        <v>0</v>
      </c>
      <c r="E24" s="1088">
        <v>0</v>
      </c>
      <c r="F24" s="1088">
        <v>0</v>
      </c>
      <c r="G24" s="1088">
        <v>1.7527350899999998</v>
      </c>
      <c r="H24" s="1088">
        <v>0</v>
      </c>
      <c r="I24" s="1088">
        <v>0</v>
      </c>
      <c r="J24" s="1088">
        <v>0</v>
      </c>
      <c r="K24" s="1088">
        <v>0</v>
      </c>
      <c r="L24" s="1088">
        <v>0</v>
      </c>
      <c r="M24" s="1088">
        <v>0</v>
      </c>
      <c r="N24" s="1088">
        <v>0</v>
      </c>
      <c r="O24" s="1088">
        <v>-11.192874593876899</v>
      </c>
      <c r="P24" s="1088">
        <v>0</v>
      </c>
      <c r="Q24" s="1088">
        <v>0</v>
      </c>
      <c r="R24" s="1088">
        <v>0</v>
      </c>
      <c r="S24" s="1088">
        <v>-2.9111883299999981</v>
      </c>
      <c r="T24" s="1088">
        <v>0</v>
      </c>
      <c r="U24" s="1088">
        <v>0</v>
      </c>
      <c r="V24" s="1088">
        <v>0</v>
      </c>
      <c r="W24" s="1088">
        <v>0</v>
      </c>
      <c r="X24" s="1264">
        <v>33.464370664761105</v>
      </c>
      <c r="Y24" s="1088">
        <v>0</v>
      </c>
      <c r="Z24" s="1264">
        <v>33.464370664761105</v>
      </c>
    </row>
    <row r="25" spans="1:26" s="229" customFormat="1" ht="26.25" customHeight="1">
      <c r="A25" s="799" t="s">
        <v>576</v>
      </c>
      <c r="B25" s="1088">
        <v>0</v>
      </c>
      <c r="C25" s="1088">
        <v>0</v>
      </c>
      <c r="D25" s="1088">
        <v>0</v>
      </c>
      <c r="E25" s="1088">
        <v>0</v>
      </c>
      <c r="F25" s="1088">
        <v>0</v>
      </c>
      <c r="G25" s="1088">
        <v>0</v>
      </c>
      <c r="H25" s="1088">
        <v>0</v>
      </c>
      <c r="I25" s="1088">
        <v>0</v>
      </c>
      <c r="J25" s="1088">
        <v>0</v>
      </c>
      <c r="K25" s="1088">
        <v>0</v>
      </c>
      <c r="L25" s="1088">
        <v>0</v>
      </c>
      <c r="M25" s="1088">
        <v>0</v>
      </c>
      <c r="N25" s="1088">
        <v>0</v>
      </c>
      <c r="O25" s="1088">
        <v>0</v>
      </c>
      <c r="P25" s="1088">
        <v>0</v>
      </c>
      <c r="Q25" s="1088">
        <v>0</v>
      </c>
      <c r="R25" s="1088">
        <v>0</v>
      </c>
      <c r="S25" s="1088">
        <v>0</v>
      </c>
      <c r="T25" s="1088">
        <v>0</v>
      </c>
      <c r="U25" s="1088">
        <v>0</v>
      </c>
      <c r="V25" s="1088">
        <v>0</v>
      </c>
      <c r="W25" s="1088">
        <v>0</v>
      </c>
      <c r="X25" s="1264">
        <v>0</v>
      </c>
      <c r="Y25" s="1088">
        <v>0</v>
      </c>
      <c r="Z25" s="1264">
        <v>0</v>
      </c>
    </row>
    <row r="26" spans="1:26" s="229" customFormat="1" ht="26.25" customHeight="1">
      <c r="A26" s="799" t="s">
        <v>577</v>
      </c>
      <c r="B26" s="1088">
        <v>31.641238000000001</v>
      </c>
      <c r="C26" s="1088">
        <v>28497.813828529997</v>
      </c>
      <c r="D26" s="1088">
        <v>122.73031112000001</v>
      </c>
      <c r="E26" s="1088">
        <v>5903.9720686400005</v>
      </c>
      <c r="F26" s="1088">
        <v>5145.5394838500006</v>
      </c>
      <c r="G26" s="1088">
        <v>5.132517</v>
      </c>
      <c r="H26" s="1088">
        <v>137.96747234</v>
      </c>
      <c r="I26" s="1088">
        <v>262.99585999999999</v>
      </c>
      <c r="J26" s="1088">
        <v>861.26740798000003</v>
      </c>
      <c r="K26" s="1088">
        <v>5647.7052279899999</v>
      </c>
      <c r="L26" s="1088">
        <v>256.93072057000001</v>
      </c>
      <c r="M26" s="1088">
        <v>10651.313415050006</v>
      </c>
      <c r="N26" s="1088">
        <v>6193.6259023999992</v>
      </c>
      <c r="O26" s="1088">
        <v>371.43974831000003</v>
      </c>
      <c r="P26" s="1088">
        <v>1934.2104883799998</v>
      </c>
      <c r="Q26" s="1088">
        <v>21.398121410000002</v>
      </c>
      <c r="R26" s="1088">
        <v>8091.869471</v>
      </c>
      <c r="S26" s="1088">
        <v>1309.07427525</v>
      </c>
      <c r="T26" s="1088">
        <v>2156.87345005</v>
      </c>
      <c r="U26" s="1088">
        <v>22917.251787379999</v>
      </c>
      <c r="V26" s="1088">
        <v>340.02764377</v>
      </c>
      <c r="W26" s="1088">
        <v>121.98859934999999</v>
      </c>
      <c r="X26" s="1264">
        <v>100982.76903837</v>
      </c>
      <c r="Y26" s="1088">
        <v>0</v>
      </c>
      <c r="Z26" s="1264">
        <v>100982.76903837</v>
      </c>
    </row>
    <row r="27" spans="1:26" s="229" customFormat="1" ht="26.25" customHeight="1">
      <c r="A27" s="799" t="s">
        <v>578</v>
      </c>
      <c r="B27" s="1088">
        <v>496.74387686</v>
      </c>
      <c r="C27" s="1088">
        <v>5301.1414248400006</v>
      </c>
      <c r="D27" s="1088">
        <v>5.1194977399999999</v>
      </c>
      <c r="E27" s="1088">
        <v>374.92746669000002</v>
      </c>
      <c r="F27" s="1088">
        <v>1731.48814382</v>
      </c>
      <c r="G27" s="1088">
        <v>8.0989330000000006</v>
      </c>
      <c r="H27" s="1088">
        <v>424.60275515999996</v>
      </c>
      <c r="I27" s="1088">
        <v>682.48434265000003</v>
      </c>
      <c r="J27" s="1088">
        <v>339.78416281</v>
      </c>
      <c r="K27" s="1088">
        <v>3500.9101870199993</v>
      </c>
      <c r="L27" s="1088">
        <v>10.480544419999999</v>
      </c>
      <c r="M27" s="1088">
        <v>2215.3903217499992</v>
      </c>
      <c r="N27" s="1088">
        <v>1871.60297842</v>
      </c>
      <c r="O27" s="1088">
        <v>105.09827956000001</v>
      </c>
      <c r="P27" s="1088">
        <v>1296.8330036100001</v>
      </c>
      <c r="Q27" s="1088">
        <v>77.971989320000006</v>
      </c>
      <c r="R27" s="1088">
        <v>1207.05779366</v>
      </c>
      <c r="S27" s="1088">
        <v>39.966065330000006</v>
      </c>
      <c r="T27" s="1088">
        <v>427.28502638999998</v>
      </c>
      <c r="U27" s="1088">
        <v>5591.3408160132376</v>
      </c>
      <c r="V27" s="1088">
        <v>72.941644340000011</v>
      </c>
      <c r="W27" s="1088">
        <v>64.784003580000004</v>
      </c>
      <c r="X27" s="1264">
        <v>25846.053256983236</v>
      </c>
      <c r="Y27" s="1088">
        <v>0</v>
      </c>
      <c r="Z27" s="1264">
        <v>25846.053256983236</v>
      </c>
    </row>
    <row r="28" spans="1:26" s="229" customFormat="1" ht="26.25" customHeight="1">
      <c r="A28" s="799" t="s">
        <v>579</v>
      </c>
      <c r="B28" s="1088">
        <v>193.26823952999999</v>
      </c>
      <c r="C28" s="1088">
        <v>16336.340336309999</v>
      </c>
      <c r="D28" s="1088">
        <v>119.93950441</v>
      </c>
      <c r="E28" s="1088">
        <v>3669.3840578499999</v>
      </c>
      <c r="F28" s="1088">
        <v>7252.7488990000002</v>
      </c>
      <c r="G28" s="1088">
        <v>2.0079739700000001</v>
      </c>
      <c r="H28" s="1088">
        <v>451.02294566</v>
      </c>
      <c r="I28" s="1088">
        <v>2684.3143851</v>
      </c>
      <c r="J28" s="1088">
        <v>1496.4742231099999</v>
      </c>
      <c r="K28" s="1088">
        <v>7102.3351573159998</v>
      </c>
      <c r="L28" s="1088">
        <v>110.59996624</v>
      </c>
      <c r="M28" s="1088">
        <v>11220.656634170002</v>
      </c>
      <c r="N28" s="1088">
        <v>2596.2136825300004</v>
      </c>
      <c r="O28" s="1088">
        <v>179.72864741999999</v>
      </c>
      <c r="P28" s="1088">
        <v>2236.6211581500002</v>
      </c>
      <c r="Q28" s="1088">
        <v>43.369180490000005</v>
      </c>
      <c r="R28" s="1088">
        <v>9232.4283006699898</v>
      </c>
      <c r="S28" s="1088">
        <v>175.89078237999999</v>
      </c>
      <c r="T28" s="1088">
        <v>418.29813860000002</v>
      </c>
      <c r="U28" s="1088">
        <v>9397.0730047499983</v>
      </c>
      <c r="V28" s="1088">
        <v>379.21396546</v>
      </c>
      <c r="W28" s="1088">
        <v>280.22783690999995</v>
      </c>
      <c r="X28" s="1264">
        <v>75578.157020025988</v>
      </c>
      <c r="Y28" s="1088">
        <v>16.774340119999998</v>
      </c>
      <c r="Z28" s="1264">
        <v>75594.931360145987</v>
      </c>
    </row>
    <row r="29" spans="1:26" s="229" customFormat="1" ht="26.25" customHeight="1">
      <c r="A29" s="799" t="s">
        <v>580</v>
      </c>
      <c r="B29" s="1088">
        <v>0.29987871999999999</v>
      </c>
      <c r="C29" s="1088">
        <v>0</v>
      </c>
      <c r="D29" s="1088">
        <v>0</v>
      </c>
      <c r="E29" s="1088">
        <v>0</v>
      </c>
      <c r="F29" s="1088">
        <v>22.343007</v>
      </c>
      <c r="G29" s="1088">
        <v>0</v>
      </c>
      <c r="H29" s="1088">
        <v>0</v>
      </c>
      <c r="I29" s="1088">
        <v>2493.2799367399998</v>
      </c>
      <c r="J29" s="1088">
        <v>0</v>
      </c>
      <c r="K29" s="1088">
        <v>15.82650289</v>
      </c>
      <c r="L29" s="1088">
        <v>0</v>
      </c>
      <c r="M29" s="1088">
        <v>269.41357399999998</v>
      </c>
      <c r="N29" s="1088">
        <v>0</v>
      </c>
      <c r="O29" s="1088">
        <v>0</v>
      </c>
      <c r="P29" s="1088">
        <v>6.88011631</v>
      </c>
      <c r="Q29" s="1088">
        <v>0</v>
      </c>
      <c r="R29" s="1088">
        <v>0</v>
      </c>
      <c r="S29" s="1088">
        <v>0</v>
      </c>
      <c r="T29" s="1088">
        <v>0</v>
      </c>
      <c r="U29" s="1088">
        <v>14.94496294</v>
      </c>
      <c r="V29" s="1088">
        <v>0</v>
      </c>
      <c r="W29" s="1088">
        <v>0</v>
      </c>
      <c r="X29" s="1264">
        <v>2822.9879786000001</v>
      </c>
      <c r="Y29" s="1088">
        <v>0</v>
      </c>
      <c r="Z29" s="1264">
        <v>2822.9879786000001</v>
      </c>
    </row>
    <row r="30" spans="1:26" s="229" customFormat="1" ht="26.25" customHeight="1">
      <c r="A30" s="799" t="s">
        <v>581</v>
      </c>
      <c r="B30" s="1088">
        <v>0</v>
      </c>
      <c r="C30" s="1088">
        <v>2112.1107084200003</v>
      </c>
      <c r="D30" s="1088">
        <v>0</v>
      </c>
      <c r="E30" s="1088">
        <v>964.35241995000001</v>
      </c>
      <c r="F30" s="1088">
        <v>0</v>
      </c>
      <c r="G30" s="1088">
        <v>0</v>
      </c>
      <c r="H30" s="1088">
        <v>9.1190200000000003E-3</v>
      </c>
      <c r="I30" s="1088">
        <v>28.17166808</v>
      </c>
      <c r="J30" s="1088">
        <v>0</v>
      </c>
      <c r="K30" s="1088">
        <v>3630.2044694960005</v>
      </c>
      <c r="L30" s="1088">
        <v>6.1856577899999996</v>
      </c>
      <c r="M30" s="1088">
        <v>166.64405430999997</v>
      </c>
      <c r="N30" s="1088">
        <v>0</v>
      </c>
      <c r="O30" s="1088">
        <v>6.1630137500000002</v>
      </c>
      <c r="P30" s="1088">
        <v>0</v>
      </c>
      <c r="Q30" s="1088">
        <v>0</v>
      </c>
      <c r="R30" s="1088">
        <v>0</v>
      </c>
      <c r="S30" s="1088">
        <v>0</v>
      </c>
      <c r="T30" s="1088">
        <v>0.93916699999999997</v>
      </c>
      <c r="U30" s="1088">
        <v>399.60527000999997</v>
      </c>
      <c r="V30" s="1088">
        <v>0</v>
      </c>
      <c r="W30" s="1088">
        <v>0</v>
      </c>
      <c r="X30" s="1264">
        <v>7314.3855478260002</v>
      </c>
      <c r="Y30" s="1088">
        <v>0</v>
      </c>
      <c r="Z30" s="1264">
        <v>7314.3855478260002</v>
      </c>
    </row>
    <row r="31" spans="1:26" s="229" customFormat="1" ht="26.25" customHeight="1">
      <c r="A31" s="799" t="s">
        <v>582</v>
      </c>
      <c r="B31" s="1088">
        <v>230.61017108999999</v>
      </c>
      <c r="C31" s="1088">
        <v>2998.8620286</v>
      </c>
      <c r="D31" s="1088">
        <v>0</v>
      </c>
      <c r="E31" s="1088">
        <v>-576.12304793782607</v>
      </c>
      <c r="F31" s="1088">
        <v>9257.7633174099992</v>
      </c>
      <c r="G31" s="1088">
        <v>3.8780559399999999</v>
      </c>
      <c r="H31" s="1088">
        <v>1.1719171600000002</v>
      </c>
      <c r="I31" s="1088">
        <v>41.76783597</v>
      </c>
      <c r="J31" s="1088">
        <v>2.6719273800000001</v>
      </c>
      <c r="K31" s="1088">
        <v>0</v>
      </c>
      <c r="L31" s="1088">
        <v>81.504904999999994</v>
      </c>
      <c r="M31" s="1088">
        <v>8814.0078002099926</v>
      </c>
      <c r="N31" s="1088">
        <v>756.79322364999996</v>
      </c>
      <c r="O31" s="1088">
        <v>2.3613719900000003</v>
      </c>
      <c r="P31" s="1088">
        <v>55.557773929999989</v>
      </c>
      <c r="Q31" s="1088">
        <v>1.9422826000000002</v>
      </c>
      <c r="R31" s="1088">
        <v>42.701024795199999</v>
      </c>
      <c r="S31" s="1088">
        <v>10.556118749479955</v>
      </c>
      <c r="T31" s="1088">
        <v>58.588617939999999</v>
      </c>
      <c r="U31" s="1088">
        <v>256.03255668890591</v>
      </c>
      <c r="V31" s="1088">
        <v>0</v>
      </c>
      <c r="W31" s="1088">
        <v>208.06127193</v>
      </c>
      <c r="X31" s="1264">
        <v>22248.709153095744</v>
      </c>
      <c r="Y31" s="1088">
        <v>0</v>
      </c>
      <c r="Z31" s="1264">
        <v>22248.709153095744</v>
      </c>
    </row>
    <row r="32" spans="1:26" s="229" customFormat="1" ht="26.25" customHeight="1">
      <c r="A32" s="799" t="s">
        <v>583</v>
      </c>
      <c r="B32" s="1088">
        <v>952.56340420000004</v>
      </c>
      <c r="C32" s="1088">
        <v>55246.268326699996</v>
      </c>
      <c r="D32" s="1088">
        <v>247.78931327000001</v>
      </c>
      <c r="E32" s="1088">
        <v>10336.512965192174</v>
      </c>
      <c r="F32" s="1088">
        <v>23409.882851080001</v>
      </c>
      <c r="G32" s="1088">
        <v>19.11747991</v>
      </c>
      <c r="H32" s="1088">
        <v>1014.77420934</v>
      </c>
      <c r="I32" s="1088">
        <v>6193.0140285400003</v>
      </c>
      <c r="J32" s="1088">
        <v>2700.1977212800002</v>
      </c>
      <c r="K32" s="1088">
        <v>19896.981544711998</v>
      </c>
      <c r="L32" s="1088">
        <v>465.70179401999997</v>
      </c>
      <c r="M32" s="1088">
        <v>33337.425799490004</v>
      </c>
      <c r="N32" s="1088">
        <v>11418.235787</v>
      </c>
      <c r="O32" s="1088">
        <v>664.79106102999992</v>
      </c>
      <c r="P32" s="1088">
        <v>5530.1025403800013</v>
      </c>
      <c r="Q32" s="1088">
        <v>144.68157381999998</v>
      </c>
      <c r="R32" s="1088">
        <v>18574.05659012519</v>
      </c>
      <c r="S32" s="1088">
        <v>1535.48724170948</v>
      </c>
      <c r="T32" s="1088">
        <v>3061.98439998</v>
      </c>
      <c r="U32" s="1088">
        <v>38576.248397782139</v>
      </c>
      <c r="V32" s="1088">
        <v>792.18325357000003</v>
      </c>
      <c r="W32" s="1088">
        <v>675.06171176999999</v>
      </c>
      <c r="X32" s="1264">
        <v>234793.06199490101</v>
      </c>
      <c r="Y32" s="1088">
        <v>16.774340119999998</v>
      </c>
      <c r="Z32" s="1264">
        <v>234809.83633502101</v>
      </c>
    </row>
    <row r="33" spans="1:26" s="229" customFormat="1" ht="26.25" customHeight="1">
      <c r="A33" s="479" t="s">
        <v>584</v>
      </c>
      <c r="B33" s="1088">
        <v>320.68224471721601</v>
      </c>
      <c r="C33" s="1088">
        <v>18006.506670880699</v>
      </c>
      <c r="D33" s="1088">
        <v>21.93137587</v>
      </c>
      <c r="E33" s="1088">
        <v>4755.5262761499998</v>
      </c>
      <c r="F33" s="1088">
        <v>1389.7098019700002</v>
      </c>
      <c r="G33" s="1088">
        <v>0</v>
      </c>
      <c r="H33" s="1088">
        <v>98.924109020000017</v>
      </c>
      <c r="I33" s="1088">
        <v>2038.10921435</v>
      </c>
      <c r="J33" s="1088">
        <v>487.03929718438002</v>
      </c>
      <c r="K33" s="1088">
        <v>4179.6684662710004</v>
      </c>
      <c r="L33" s="1088">
        <v>29.953433690000001</v>
      </c>
      <c r="M33" s="1088">
        <v>3872.016692201129</v>
      </c>
      <c r="N33" s="1088">
        <v>0</v>
      </c>
      <c r="O33" s="1088">
        <v>96.494392059999996</v>
      </c>
      <c r="P33" s="1088">
        <v>374.63160661000006</v>
      </c>
      <c r="Q33" s="1088">
        <v>112.95729233</v>
      </c>
      <c r="R33" s="1088">
        <v>496.53661101480003</v>
      </c>
      <c r="S33" s="1088">
        <v>426.28060779000009</v>
      </c>
      <c r="T33" s="1088">
        <v>558.08849106999992</v>
      </c>
      <c r="U33" s="1088">
        <v>6874.4516020331175</v>
      </c>
      <c r="V33" s="1088">
        <v>950.67102785999998</v>
      </c>
      <c r="W33" s="1088">
        <v>253.11681415000001</v>
      </c>
      <c r="X33" s="1265">
        <v>45343.296027222343</v>
      </c>
      <c r="Y33" s="1088">
        <v>1366.9336689300001</v>
      </c>
      <c r="Z33" s="1265">
        <v>46710.229696152346</v>
      </c>
    </row>
    <row r="34" spans="1:26" ht="26.25" customHeight="1">
      <c r="A34" s="101" t="s">
        <v>585</v>
      </c>
      <c r="B34" s="1088">
        <v>0</v>
      </c>
      <c r="C34" s="1088">
        <v>0</v>
      </c>
      <c r="D34" s="1088">
        <v>0</v>
      </c>
      <c r="E34" s="1088">
        <v>0</v>
      </c>
      <c r="F34" s="1088">
        <v>0</v>
      </c>
      <c r="G34" s="1088">
        <v>0</v>
      </c>
      <c r="H34" s="1088">
        <v>0</v>
      </c>
      <c r="I34" s="1088">
        <v>0</v>
      </c>
      <c r="J34" s="1088">
        <v>0</v>
      </c>
      <c r="K34" s="1088">
        <v>0</v>
      </c>
      <c r="L34" s="1088">
        <v>0</v>
      </c>
      <c r="M34" s="1088">
        <v>0</v>
      </c>
      <c r="N34" s="1088">
        <v>0</v>
      </c>
      <c r="O34" s="1088">
        <v>0</v>
      </c>
      <c r="P34" s="1088">
        <v>0</v>
      </c>
      <c r="Q34" s="1088">
        <v>0</v>
      </c>
      <c r="R34" s="1088">
        <v>0</v>
      </c>
      <c r="S34" s="1088">
        <v>0</v>
      </c>
      <c r="T34" s="1088">
        <v>0</v>
      </c>
      <c r="U34" s="1088">
        <v>0</v>
      </c>
      <c r="V34" s="1088">
        <v>0</v>
      </c>
      <c r="W34" s="1088">
        <v>0</v>
      </c>
      <c r="X34" s="1264">
        <v>0</v>
      </c>
      <c r="Y34" s="1088">
        <v>0</v>
      </c>
      <c r="Z34" s="1264">
        <v>0</v>
      </c>
    </row>
    <row r="35" spans="1:26" ht="26.25" customHeight="1">
      <c r="A35" s="101" t="s">
        <v>586</v>
      </c>
      <c r="B35" s="1088">
        <v>0</v>
      </c>
      <c r="C35" s="1088">
        <v>0</v>
      </c>
      <c r="D35" s="1088">
        <v>0</v>
      </c>
      <c r="E35" s="1088">
        <v>0</v>
      </c>
      <c r="F35" s="1088">
        <v>0</v>
      </c>
      <c r="G35" s="1088">
        <v>0</v>
      </c>
      <c r="H35" s="1088">
        <v>0</v>
      </c>
      <c r="I35" s="1088">
        <v>0</v>
      </c>
      <c r="J35" s="1088">
        <v>0</v>
      </c>
      <c r="K35" s="1088">
        <v>0</v>
      </c>
      <c r="L35" s="1088">
        <v>0</v>
      </c>
      <c r="M35" s="1088">
        <v>0</v>
      </c>
      <c r="N35" s="1088">
        <v>0</v>
      </c>
      <c r="O35" s="1088">
        <v>0</v>
      </c>
      <c r="P35" s="1088">
        <v>0</v>
      </c>
      <c r="Q35" s="1088">
        <v>0</v>
      </c>
      <c r="R35" s="1088">
        <v>0</v>
      </c>
      <c r="S35" s="1088">
        <v>0</v>
      </c>
      <c r="T35" s="1088">
        <v>0</v>
      </c>
      <c r="U35" s="1088">
        <v>0</v>
      </c>
      <c r="V35" s="1088">
        <v>0</v>
      </c>
      <c r="W35" s="1088">
        <v>0</v>
      </c>
      <c r="X35" s="1264">
        <v>0</v>
      </c>
      <c r="Y35" s="1088">
        <v>0</v>
      </c>
      <c r="Z35" s="1264">
        <v>0</v>
      </c>
    </row>
    <row r="36" spans="1:26" ht="26.25" customHeight="1">
      <c r="A36" s="102" t="s">
        <v>587</v>
      </c>
      <c r="B36" s="1088">
        <v>221.37505258191001</v>
      </c>
      <c r="C36" s="1088">
        <v>1062.2121514099999</v>
      </c>
      <c r="D36" s="1088">
        <v>7.0067094000000001</v>
      </c>
      <c r="E36" s="1088">
        <v>256.02318234000001</v>
      </c>
      <c r="F36" s="1088">
        <v>91.365332870000003</v>
      </c>
      <c r="G36" s="1088">
        <v>7.55959717</v>
      </c>
      <c r="H36" s="1088">
        <v>9.3824260000000006</v>
      </c>
      <c r="I36" s="1088">
        <v>122.911074941886</v>
      </c>
      <c r="J36" s="1088">
        <v>18.794394280000002</v>
      </c>
      <c r="K36" s="1088">
        <v>294.46860972999997</v>
      </c>
      <c r="L36" s="1088">
        <v>3.0857104900000003</v>
      </c>
      <c r="M36" s="1088">
        <v>148.73334140369869</v>
      </c>
      <c r="N36" s="1088">
        <v>212.64812556000001</v>
      </c>
      <c r="O36" s="1088">
        <v>0</v>
      </c>
      <c r="P36" s="1088">
        <v>21.009419309999998</v>
      </c>
      <c r="Q36" s="1088">
        <v>-3.5664980000000002</v>
      </c>
      <c r="R36" s="1088">
        <v>20.573240999999999</v>
      </c>
      <c r="S36" s="1088">
        <v>9.2692016800000001</v>
      </c>
      <c r="T36" s="1088">
        <v>77.966927439999992</v>
      </c>
      <c r="U36" s="1088">
        <v>211.88191349000004</v>
      </c>
      <c r="V36" s="1088">
        <v>48.350059539999997</v>
      </c>
      <c r="W36" s="1088">
        <v>9.7188477899999999</v>
      </c>
      <c r="X36" s="1264">
        <v>2850.7688204274946</v>
      </c>
      <c r="Y36" s="1088">
        <v>30.599233000000002</v>
      </c>
      <c r="Z36" s="1264">
        <v>2881.3680534274945</v>
      </c>
    </row>
    <row r="37" spans="1:26" ht="26.25" customHeight="1">
      <c r="A37" s="101" t="s">
        <v>588</v>
      </c>
      <c r="B37" s="1088">
        <v>267.79492324111601</v>
      </c>
      <c r="C37" s="1088">
        <v>1167.89193305</v>
      </c>
      <c r="D37" s="1088">
        <v>9.0527245000000001</v>
      </c>
      <c r="E37" s="1088">
        <v>293.77125942000004</v>
      </c>
      <c r="F37" s="1088">
        <v>93.162961870000004</v>
      </c>
      <c r="G37" s="1088">
        <v>7.3870456999999998</v>
      </c>
      <c r="H37" s="1088">
        <v>8.9202999999999992</v>
      </c>
      <c r="I37" s="1088">
        <v>107.73071455063</v>
      </c>
      <c r="J37" s="1088">
        <v>24.6042644256203</v>
      </c>
      <c r="K37" s="1088">
        <v>275.22426865195195</v>
      </c>
      <c r="L37" s="1088">
        <v>4.3983449600000002</v>
      </c>
      <c r="M37" s="1088">
        <v>150.33237440626201</v>
      </c>
      <c r="N37" s="1088">
        <v>201.27020744999999</v>
      </c>
      <c r="O37" s="1088">
        <v>0</v>
      </c>
      <c r="P37" s="1088">
        <v>33.739993579999997</v>
      </c>
      <c r="Q37" s="1088">
        <v>10.291376</v>
      </c>
      <c r="R37" s="1088">
        <v>23.535406999999999</v>
      </c>
      <c r="S37" s="1088">
        <v>44.663554120000008</v>
      </c>
      <c r="T37" s="1088">
        <v>71.916513990000013</v>
      </c>
      <c r="U37" s="1088">
        <v>211.90586804523366</v>
      </c>
      <c r="V37" s="1088">
        <v>55.110441119999997</v>
      </c>
      <c r="W37" s="1088">
        <v>7.6613274799999997</v>
      </c>
      <c r="X37" s="1264">
        <v>3070.3658035608137</v>
      </c>
      <c r="Y37" s="1088">
        <v>21.359258000000001</v>
      </c>
      <c r="Z37" s="1264">
        <v>3091.7250615608136</v>
      </c>
    </row>
    <row r="38" spans="1:26" ht="26.25" customHeight="1">
      <c r="A38" s="101" t="s">
        <v>589</v>
      </c>
      <c r="B38" s="1088">
        <v>0</v>
      </c>
      <c r="C38" s="1088">
        <v>0</v>
      </c>
      <c r="D38" s="1088">
        <v>0</v>
      </c>
      <c r="E38" s="1088">
        <v>0</v>
      </c>
      <c r="F38" s="1088">
        <v>0</v>
      </c>
      <c r="G38" s="1088">
        <v>0</v>
      </c>
      <c r="H38" s="1088">
        <v>0</v>
      </c>
      <c r="I38" s="1088">
        <v>0</v>
      </c>
      <c r="J38" s="1088">
        <v>0</v>
      </c>
      <c r="K38" s="1088">
        <v>0</v>
      </c>
      <c r="L38" s="1088">
        <v>0</v>
      </c>
      <c r="M38" s="1088">
        <v>0</v>
      </c>
      <c r="N38" s="1088">
        <v>0</v>
      </c>
      <c r="O38" s="1088">
        <v>0</v>
      </c>
      <c r="P38" s="1088">
        <v>0</v>
      </c>
      <c r="Q38" s="1088">
        <v>0</v>
      </c>
      <c r="R38" s="1088">
        <v>0</v>
      </c>
      <c r="S38" s="1088">
        <v>0</v>
      </c>
      <c r="T38" s="1088">
        <v>0</v>
      </c>
      <c r="U38" s="1088">
        <v>0</v>
      </c>
      <c r="V38" s="1088">
        <v>0</v>
      </c>
      <c r="W38" s="1088">
        <v>0</v>
      </c>
      <c r="X38" s="1264">
        <v>0</v>
      </c>
      <c r="Y38" s="1088">
        <v>0</v>
      </c>
      <c r="Z38" s="1264">
        <v>0</v>
      </c>
    </row>
    <row r="39" spans="1:26" ht="26.25" customHeight="1">
      <c r="A39" s="103" t="s">
        <v>590</v>
      </c>
      <c r="B39" s="1088">
        <v>4.3200269000000002</v>
      </c>
      <c r="C39" s="1088">
        <v>1540.7292251231202</v>
      </c>
      <c r="D39" s="1088">
        <v>0</v>
      </c>
      <c r="E39" s="1088">
        <v>277.40929117000002</v>
      </c>
      <c r="F39" s="1088">
        <v>149.21196307000005</v>
      </c>
      <c r="G39" s="1088">
        <v>15.648925740000001</v>
      </c>
      <c r="H39" s="1088">
        <v>11.437984</v>
      </c>
      <c r="I39" s="1088">
        <v>140.31306896000001</v>
      </c>
      <c r="J39" s="1088">
        <v>60.397096259999998</v>
      </c>
      <c r="K39" s="1088">
        <v>389.99195830000002</v>
      </c>
      <c r="L39" s="1088">
        <v>1.44454916</v>
      </c>
      <c r="M39" s="1088">
        <v>225.92399264524349</v>
      </c>
      <c r="N39" s="1088">
        <v>66.933016289999998</v>
      </c>
      <c r="O39" s="1088">
        <v>21.975329760000001</v>
      </c>
      <c r="P39" s="1088">
        <v>26.878086029999999</v>
      </c>
      <c r="Q39" s="1088">
        <v>14.854504650000001</v>
      </c>
      <c r="R39" s="1088">
        <v>38.043063740000001</v>
      </c>
      <c r="S39" s="1088">
        <v>2.4901934700000004</v>
      </c>
      <c r="T39" s="1088">
        <v>49.617441190000008</v>
      </c>
      <c r="U39" s="1088">
        <v>625.19539994000002</v>
      </c>
      <c r="V39" s="1088">
        <v>81.642411290000013</v>
      </c>
      <c r="W39" s="1088">
        <v>31.168674559999999</v>
      </c>
      <c r="X39" s="1264">
        <v>3775.6262022483638</v>
      </c>
      <c r="Y39" s="1088">
        <v>4.3501979999999998</v>
      </c>
      <c r="Z39" s="1264">
        <v>3779.9764002483639</v>
      </c>
    </row>
    <row r="40" spans="1:26" ht="26.25" customHeight="1">
      <c r="A40" s="101" t="s">
        <v>591</v>
      </c>
      <c r="B40" s="1088">
        <v>4.7736497999999994</v>
      </c>
      <c r="C40" s="1088">
        <v>1414.32893691244</v>
      </c>
      <c r="D40" s="1088">
        <v>0</v>
      </c>
      <c r="E40" s="1088">
        <v>201.17496869999999</v>
      </c>
      <c r="F40" s="1088">
        <v>19.066969900000007</v>
      </c>
      <c r="G40" s="1088">
        <v>9.1460702100000013</v>
      </c>
      <c r="H40" s="1088">
        <v>12.736271</v>
      </c>
      <c r="I40" s="1088">
        <v>152.29165581999999</v>
      </c>
      <c r="J40" s="1088">
        <v>58.855592630000004</v>
      </c>
      <c r="K40" s="1088">
        <v>454.80596029999992</v>
      </c>
      <c r="L40" s="1088">
        <v>1.61252281</v>
      </c>
      <c r="M40" s="1088">
        <v>253.04523378394538</v>
      </c>
      <c r="N40" s="1088">
        <v>121.24209381</v>
      </c>
      <c r="O40" s="1088">
        <v>29.852858300000001</v>
      </c>
      <c r="P40" s="1088">
        <v>37.157548760000005</v>
      </c>
      <c r="Q40" s="1088">
        <v>13.937336820000001</v>
      </c>
      <c r="R40" s="1088">
        <v>36.483586630000005</v>
      </c>
      <c r="S40" s="1088">
        <v>91.182159159999998</v>
      </c>
      <c r="T40" s="1088">
        <v>35.418765210000004</v>
      </c>
      <c r="U40" s="1088">
        <v>654.48449695480008</v>
      </c>
      <c r="V40" s="1088">
        <v>77.214058659999992</v>
      </c>
      <c r="W40" s="1088">
        <v>20.577703670000002</v>
      </c>
      <c r="X40" s="1264">
        <v>3699.3884398411856</v>
      </c>
      <c r="Y40" s="1088">
        <v>0.34315000000000001</v>
      </c>
      <c r="Z40" s="1264">
        <v>3699.7315898411857</v>
      </c>
    </row>
    <row r="41" spans="1:26" ht="26.25" customHeight="1">
      <c r="A41" s="101" t="s">
        <v>592</v>
      </c>
      <c r="B41" s="1088">
        <v>272.568573041116</v>
      </c>
      <c r="C41" s="1088">
        <v>2582.2208699624398</v>
      </c>
      <c r="D41" s="1088">
        <v>9.0527245000000001</v>
      </c>
      <c r="E41" s="1088">
        <v>494.94622812</v>
      </c>
      <c r="F41" s="1088">
        <v>112.22993177000001</v>
      </c>
      <c r="G41" s="1088">
        <v>16.533115909999999</v>
      </c>
      <c r="H41" s="1088">
        <v>21.656571</v>
      </c>
      <c r="I41" s="1088">
        <v>260.02237037062997</v>
      </c>
      <c r="J41" s="1088">
        <v>83.459857055620304</v>
      </c>
      <c r="K41" s="1088">
        <v>730.03022895195181</v>
      </c>
      <c r="L41" s="1088">
        <v>6.0108677699999999</v>
      </c>
      <c r="M41" s="1088">
        <v>403.37760819020741</v>
      </c>
      <c r="N41" s="1088">
        <v>322.51230125999996</v>
      </c>
      <c r="O41" s="1088">
        <v>29.852858300000001</v>
      </c>
      <c r="P41" s="1088">
        <v>70.897542340000001</v>
      </c>
      <c r="Q41" s="1088">
        <v>24.228712819999998</v>
      </c>
      <c r="R41" s="1088">
        <v>60.018993630000004</v>
      </c>
      <c r="S41" s="1088">
        <v>135.84571328000001</v>
      </c>
      <c r="T41" s="1088">
        <v>107.33527920000002</v>
      </c>
      <c r="U41" s="1088">
        <v>866.39036500003374</v>
      </c>
      <c r="V41" s="1088">
        <v>132.32449978</v>
      </c>
      <c r="W41" s="1088">
        <v>28.239031150000002</v>
      </c>
      <c r="X41" s="1264">
        <v>6769.7542434019988</v>
      </c>
      <c r="Y41" s="1088">
        <v>21.702408000000002</v>
      </c>
      <c r="Z41" s="1264">
        <v>6791.4566514019989</v>
      </c>
    </row>
    <row r="42" spans="1:26" s="1059" customFormat="1" ht="42" customHeight="1">
      <c r="A42" s="972" t="s">
        <v>593</v>
      </c>
      <c r="B42" s="1263">
        <v>367.55573827642206</v>
      </c>
      <c r="C42" s="1263">
        <v>17985.786164310019</v>
      </c>
      <c r="D42" s="1263">
        <v>23.977390970000002</v>
      </c>
      <c r="E42" s="1263">
        <v>4717.0400307600003</v>
      </c>
      <c r="F42" s="1263">
        <v>1261.3624378</v>
      </c>
      <c r="G42" s="1379">
        <v>-6.6754069999999999</v>
      </c>
      <c r="H42" s="1263">
        <v>99.760270020000021</v>
      </c>
      <c r="I42" s="1263">
        <v>2034.9074408187439</v>
      </c>
      <c r="J42" s="1263">
        <v>491.30766370000038</v>
      </c>
      <c r="K42" s="1263">
        <v>4225.2381271929526</v>
      </c>
      <c r="L42" s="1263">
        <v>31.43404181</v>
      </c>
      <c r="M42" s="1263">
        <v>3900.7369663423942</v>
      </c>
      <c r="N42" s="1263">
        <v>42.931159409999978</v>
      </c>
      <c r="O42" s="1263">
        <v>104.3719206</v>
      </c>
      <c r="P42" s="1263">
        <v>397.64164361000007</v>
      </c>
      <c r="Q42" s="1263">
        <v>125.8979985</v>
      </c>
      <c r="R42" s="1263">
        <v>497.93929990480007</v>
      </c>
      <c r="S42" s="1263">
        <v>550.36692592000009</v>
      </c>
      <c r="T42" s="1263">
        <v>537.83940164000001</v>
      </c>
      <c r="U42" s="1263">
        <v>6903.7646536031516</v>
      </c>
      <c r="V42" s="1263">
        <v>953.00305680999986</v>
      </c>
      <c r="W42" s="1263">
        <v>240.46832295000002</v>
      </c>
      <c r="X42" s="1264">
        <v>45486.655247948482</v>
      </c>
      <c r="Y42" s="1263">
        <v>1353.6866459300002</v>
      </c>
      <c r="Z42" s="1264">
        <v>46840.341893878482</v>
      </c>
    </row>
    <row r="43" spans="1:26" ht="42" customHeight="1">
      <c r="A43" s="103" t="s">
        <v>594</v>
      </c>
      <c r="B43" s="1088">
        <v>2609.3179357875601</v>
      </c>
      <c r="C43" s="1088">
        <v>100108.55803829002</v>
      </c>
      <c r="D43" s="1088">
        <v>430.74847525000001</v>
      </c>
      <c r="E43" s="1088">
        <v>28216.432603735073</v>
      </c>
      <c r="F43" s="1088">
        <v>41984.299920996586</v>
      </c>
      <c r="G43" s="1088">
        <v>4.7777059100000292</v>
      </c>
      <c r="H43" s="1088">
        <v>4393.8407313600001</v>
      </c>
      <c r="I43" s="1088">
        <v>20290.764241018845</v>
      </c>
      <c r="J43" s="1088">
        <v>6124.5473983537795</v>
      </c>
      <c r="K43" s="1088">
        <v>50622.237720307996</v>
      </c>
      <c r="L43" s="1088">
        <v>128.44871024</v>
      </c>
      <c r="M43" s="1088">
        <v>83866.961585624638</v>
      </c>
      <c r="N43" s="1088">
        <v>12920.824587139979</v>
      </c>
      <c r="O43" s="1088">
        <v>951.29962688612284</v>
      </c>
      <c r="P43" s="1088">
        <v>16771.833955363749</v>
      </c>
      <c r="Q43" s="1088">
        <v>303.87007131999997</v>
      </c>
      <c r="R43" s="1088">
        <v>48999.839913609991</v>
      </c>
      <c r="S43" s="1088">
        <v>1039.9049512894808</v>
      </c>
      <c r="T43" s="1088">
        <v>13235.771133100005</v>
      </c>
      <c r="U43" s="1088">
        <v>73483.127853545331</v>
      </c>
      <c r="V43" s="1088">
        <v>4794.4038944399999</v>
      </c>
      <c r="W43" s="1088">
        <v>3023.4726040000014</v>
      </c>
      <c r="X43" s="1264">
        <v>514305.28365756915</v>
      </c>
      <c r="Y43" s="1088">
        <v>1457.05153541</v>
      </c>
      <c r="Z43" s="1264">
        <v>515762.33519297914</v>
      </c>
    </row>
    <row r="44" spans="1:26" s="229" customFormat="1" ht="30" customHeight="1">
      <c r="A44" s="799" t="s">
        <v>595</v>
      </c>
      <c r="B44" s="1088">
        <v>1854.6119346400001</v>
      </c>
      <c r="C44" s="1088">
        <v>14081.820800629999</v>
      </c>
      <c r="D44" s="1088">
        <v>30.332836820000001</v>
      </c>
      <c r="E44" s="1088">
        <v>3545.9605534899997</v>
      </c>
      <c r="F44" s="1088">
        <v>3455.2341812899999</v>
      </c>
      <c r="G44" s="1088">
        <v>0.3041896</v>
      </c>
      <c r="H44" s="1088">
        <v>1506.50169089</v>
      </c>
      <c r="I44" s="1088">
        <v>4413.3717210900004</v>
      </c>
      <c r="J44" s="1088">
        <v>2352.2849494099996</v>
      </c>
      <c r="K44" s="1088">
        <v>7856.0545574549988</v>
      </c>
      <c r="L44" s="1088">
        <v>6.0102117300000009</v>
      </c>
      <c r="M44" s="1088">
        <v>9030.2512509000062</v>
      </c>
      <c r="N44" s="1088">
        <v>1498.9639860100001</v>
      </c>
      <c r="O44" s="1088">
        <v>412.87645149000002</v>
      </c>
      <c r="P44" s="1088">
        <v>3082.6823188199996</v>
      </c>
      <c r="Q44" s="1088">
        <v>146.09674913999999</v>
      </c>
      <c r="R44" s="1088">
        <v>2825.04663527</v>
      </c>
      <c r="S44" s="1088">
        <v>137.17018139000001</v>
      </c>
      <c r="T44" s="1088">
        <v>1213.86588117</v>
      </c>
      <c r="U44" s="1088">
        <v>11428.851406409</v>
      </c>
      <c r="V44" s="1088">
        <v>938.37453761000006</v>
      </c>
      <c r="W44" s="1088">
        <v>705.70520666000004</v>
      </c>
      <c r="X44" s="1264">
        <v>70522.372231914007</v>
      </c>
      <c r="Y44" s="1088">
        <v>548.59478485</v>
      </c>
      <c r="Z44" s="1264">
        <v>71070.967016764014</v>
      </c>
    </row>
    <row r="45" spans="1:26" s="229" customFormat="1" ht="30" customHeight="1">
      <c r="A45" s="1427" t="s">
        <v>596</v>
      </c>
      <c r="B45" s="1088">
        <v>55.315052619999996</v>
      </c>
      <c r="C45" s="1088">
        <v>15905.405332440001</v>
      </c>
      <c r="D45" s="1088">
        <v>102.43055198</v>
      </c>
      <c r="E45" s="1088">
        <v>1675.51635558</v>
      </c>
      <c r="F45" s="1088">
        <v>745.44124310000007</v>
      </c>
      <c r="G45" s="1088">
        <v>1.9189950000000001E-2</v>
      </c>
      <c r="H45" s="1088">
        <v>574.72668261999991</v>
      </c>
      <c r="I45" s="1088">
        <v>521.15327130164803</v>
      </c>
      <c r="J45" s="1088">
        <v>105.34890176</v>
      </c>
      <c r="K45" s="1088">
        <v>792.15733016999991</v>
      </c>
      <c r="L45" s="1088">
        <v>5.1912706200000001</v>
      </c>
      <c r="M45" s="1088">
        <v>544.46897251687619</v>
      </c>
      <c r="N45" s="1088">
        <v>139.86091021999999</v>
      </c>
      <c r="O45" s="1088">
        <v>50.540572390000001</v>
      </c>
      <c r="P45" s="1088">
        <v>1163.98423007</v>
      </c>
      <c r="Q45" s="1088">
        <v>108.56680989000002</v>
      </c>
      <c r="R45" s="1088">
        <v>318.54444833999997</v>
      </c>
      <c r="S45" s="1088">
        <v>29.012371680000001</v>
      </c>
      <c r="T45" s="1088">
        <v>177.2120705799999</v>
      </c>
      <c r="U45" s="1088">
        <v>1745.0270001066185</v>
      </c>
      <c r="V45" s="1088">
        <v>163.68110225000001</v>
      </c>
      <c r="W45" s="1088">
        <v>132.82990058999999</v>
      </c>
      <c r="X45" s="1264">
        <v>25056.433570775142</v>
      </c>
      <c r="Y45" s="1088">
        <v>20.330241480000002</v>
      </c>
      <c r="Z45" s="1264">
        <v>25076.76381225514</v>
      </c>
    </row>
    <row r="46" spans="1:26" s="229" customFormat="1" ht="30" customHeight="1">
      <c r="A46" s="1427" t="s">
        <v>597</v>
      </c>
      <c r="B46" s="1088">
        <v>926.94216224000002</v>
      </c>
      <c r="C46" s="1088">
        <v>7245.7711886499992</v>
      </c>
      <c r="D46" s="1088">
        <v>170.39870221999999</v>
      </c>
      <c r="E46" s="1088">
        <v>2133.72286811</v>
      </c>
      <c r="F46" s="1088">
        <v>1763.9690324200001</v>
      </c>
      <c r="G46" s="1088">
        <v>24.632773909999997</v>
      </c>
      <c r="H46" s="1088">
        <v>391.75044477</v>
      </c>
      <c r="I46" s="1088">
        <v>2455.0284909299999</v>
      </c>
      <c r="J46" s="1088">
        <v>1181.8488699300001</v>
      </c>
      <c r="K46" s="1088">
        <v>3711.0462796410002</v>
      </c>
      <c r="L46" s="1088">
        <v>328.33361893</v>
      </c>
      <c r="M46" s="1088">
        <v>5184.5742803767553</v>
      </c>
      <c r="N46" s="1088">
        <v>1551.5950177</v>
      </c>
      <c r="O46" s="1088">
        <v>280.62044918999999</v>
      </c>
      <c r="P46" s="1088">
        <v>2193.2131397100006</v>
      </c>
      <c r="Q46" s="1088">
        <v>79.620691059999999</v>
      </c>
      <c r="R46" s="1088">
        <v>2786.8457688200001</v>
      </c>
      <c r="S46" s="1088">
        <v>138.86296969999998</v>
      </c>
      <c r="T46" s="1088">
        <v>652.18788341999993</v>
      </c>
      <c r="U46" s="1088">
        <v>5658.641516134323</v>
      </c>
      <c r="V46" s="1088">
        <v>559.94223664000003</v>
      </c>
      <c r="W46" s="1088">
        <v>431.01763404000002</v>
      </c>
      <c r="X46" s="1264">
        <v>39850.566018542078</v>
      </c>
      <c r="Y46" s="1088">
        <v>85.419002559999996</v>
      </c>
      <c r="Z46" s="1264">
        <v>39935.985021102075</v>
      </c>
    </row>
    <row r="47" spans="1:26" s="229" customFormat="1" ht="30" customHeight="1">
      <c r="A47" s="1428" t="s">
        <v>598</v>
      </c>
      <c r="B47" s="1088">
        <v>2836.8691494999998</v>
      </c>
      <c r="C47" s="1088">
        <v>37232.997321720002</v>
      </c>
      <c r="D47" s="1088">
        <v>303.16209101999999</v>
      </c>
      <c r="E47" s="1088">
        <v>7355.1997771800006</v>
      </c>
      <c r="F47" s="1088">
        <v>5964.6444568099996</v>
      </c>
      <c r="G47" s="1088">
        <v>24.956153459999996</v>
      </c>
      <c r="H47" s="1088">
        <v>2472.9788182799998</v>
      </c>
      <c r="I47" s="1088">
        <v>7389.5534833216479</v>
      </c>
      <c r="J47" s="1088">
        <v>3639.4827210999997</v>
      </c>
      <c r="K47" s="1088">
        <v>12359.258167265998</v>
      </c>
      <c r="L47" s="1088">
        <v>339.53510127999999</v>
      </c>
      <c r="M47" s="1088">
        <v>14759.294503793637</v>
      </c>
      <c r="N47" s="1088">
        <v>3190.4199139299999</v>
      </c>
      <c r="O47" s="1088">
        <v>744.03747307000003</v>
      </c>
      <c r="P47" s="1088">
        <v>6439.8796886</v>
      </c>
      <c r="Q47" s="1088">
        <v>334.28425009000006</v>
      </c>
      <c r="R47" s="1088">
        <v>5930.4368524300007</v>
      </c>
      <c r="S47" s="1088">
        <v>305.04552276999999</v>
      </c>
      <c r="T47" s="1088">
        <v>2043.2658351700002</v>
      </c>
      <c r="U47" s="1088">
        <v>18832.519922649939</v>
      </c>
      <c r="V47" s="1088">
        <v>1661.9978765000001</v>
      </c>
      <c r="W47" s="1088">
        <v>1269.5527412900003</v>
      </c>
      <c r="X47" s="1264">
        <v>135429.37182123121</v>
      </c>
      <c r="Y47" s="1088">
        <v>654.34402889</v>
      </c>
      <c r="Z47" s="1264">
        <v>136083.7158501212</v>
      </c>
    </row>
    <row r="48" spans="1:26" s="229" customFormat="1" ht="30" customHeight="1">
      <c r="A48" s="988" t="s">
        <v>599</v>
      </c>
      <c r="B48" s="1263">
        <v>150.89356866243998</v>
      </c>
      <c r="C48" s="1263">
        <v>16773.320656219978</v>
      </c>
      <c r="D48" s="1263">
        <v>65.854804909999871</v>
      </c>
      <c r="E48" s="1263">
        <v>2655.2933603245228</v>
      </c>
      <c r="F48" s="1263">
        <v>4182.657819386417</v>
      </c>
      <c r="G48" s="1263">
        <v>13.024090749999978</v>
      </c>
      <c r="H48" s="1263">
        <v>1186.5271314900006</v>
      </c>
      <c r="I48" s="1263">
        <v>354.07532477143832</v>
      </c>
      <c r="J48" s="1379">
        <v>-998.35465976734713</v>
      </c>
      <c r="K48" s="1263">
        <v>4622.5973964529876</v>
      </c>
      <c r="L48" s="1379">
        <v>-22.020651429999987</v>
      </c>
      <c r="M48" s="1263">
        <v>10354.610437110816</v>
      </c>
      <c r="N48" s="1263">
        <v>1484.8162322700173</v>
      </c>
      <c r="O48" s="1263">
        <v>14.480547010000123</v>
      </c>
      <c r="P48" s="1263">
        <v>1163.2130298103093</v>
      </c>
      <c r="Q48" s="1263">
        <v>128.54460381999985</v>
      </c>
      <c r="R48" s="1263">
        <v>6449.0459442000138</v>
      </c>
      <c r="S48" s="1379">
        <v>-101.25790461948083</v>
      </c>
      <c r="T48" s="1263">
        <v>870.09730602999389</v>
      </c>
      <c r="U48" s="1263">
        <v>8059.7834145783272</v>
      </c>
      <c r="V48" s="1263">
        <v>701.99029764999932</v>
      </c>
      <c r="W48" s="1263">
        <v>10.189608219998036</v>
      </c>
      <c r="X48" s="1264">
        <v>58119.382357850431</v>
      </c>
      <c r="Y48" s="1263">
        <v>300.44255173700998</v>
      </c>
      <c r="Z48" s="1264">
        <v>58419.824909587442</v>
      </c>
    </row>
    <row r="50" spans="3:3">
      <c r="C50" s="1266"/>
    </row>
  </sheetData>
  <mergeCells count="9">
    <mergeCell ref="A1:E1"/>
    <mergeCell ref="A2:E2"/>
    <mergeCell ref="A3:B3"/>
    <mergeCell ref="V3:Z3"/>
    <mergeCell ref="A4:A5"/>
    <mergeCell ref="B4:W4"/>
    <mergeCell ref="X4:X5"/>
    <mergeCell ref="Y4:Y5"/>
    <mergeCell ref="Z4:Z5"/>
  </mergeCells>
  <pageMargins left="0.23622047244094491" right="0.23622047244094491" top="0.74803149606299213" bottom="0.74803149606299213" header="0.31496062992125984" footer="0.31496062992125984"/>
  <pageSetup paperSize="9" scale="47" fitToHeight="0" orientation="landscape" horizontalDpi="200" verticalDpi="200" r:id="rId1"/>
  <rowBreaks count="1" manualBreakCount="1">
    <brk id="32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AA52"/>
  <sheetViews>
    <sheetView zoomScale="90" zoomScaleNormal="90" workbookViewId="0">
      <selection sqref="A1:XFD1048576"/>
    </sheetView>
  </sheetViews>
  <sheetFormatPr defaultColWidth="9" defaultRowHeight="15.75"/>
  <cols>
    <col min="1" max="1" width="47.42578125" style="98" bestFit="1" customWidth="1"/>
    <col min="2" max="2" width="10.42578125" style="1266" bestFit="1" customWidth="1"/>
    <col min="3" max="3" width="12.85546875" style="1267" bestFit="1" customWidth="1"/>
    <col min="4" max="4" width="8.7109375" style="1267" bestFit="1" customWidth="1"/>
    <col min="5" max="6" width="11.5703125" style="1267" bestFit="1" customWidth="1"/>
    <col min="7" max="7" width="7.5703125" style="1267" bestFit="1" customWidth="1"/>
    <col min="8" max="8" width="10.5703125" style="1267" bestFit="1" customWidth="1"/>
    <col min="9" max="9" width="11.5703125" style="1267" bestFit="1" customWidth="1"/>
    <col min="10" max="10" width="10.5703125" style="1267" bestFit="1" customWidth="1"/>
    <col min="11" max="11" width="11.5703125" style="1267" bestFit="1" customWidth="1"/>
    <col min="12" max="12" width="8.85546875" style="1267" bestFit="1" customWidth="1"/>
    <col min="13" max="13" width="13" style="1267" bestFit="1" customWidth="1"/>
    <col min="14" max="14" width="11.5703125" style="1267" bestFit="1" customWidth="1"/>
    <col min="15" max="15" width="10.42578125" style="1267" bestFit="1" customWidth="1"/>
    <col min="16" max="16" width="11.5703125" style="1267" bestFit="1" customWidth="1"/>
    <col min="17" max="17" width="8.85546875" style="1267" bestFit="1" customWidth="1"/>
    <col min="18" max="18" width="11.5703125" style="1267" bestFit="1" customWidth="1"/>
    <col min="19" max="19" width="10.42578125" style="1267" bestFit="1" customWidth="1"/>
    <col min="20" max="20" width="11.5703125" style="1267" bestFit="1" customWidth="1"/>
    <col min="21" max="21" width="12.7109375" style="1267" bestFit="1" customWidth="1"/>
    <col min="22" max="23" width="10.42578125" style="1267" bestFit="1" customWidth="1"/>
    <col min="24" max="24" width="11.42578125" style="1267" bestFit="1" customWidth="1"/>
    <col min="25" max="25" width="11.5703125" style="1064" bestFit="1" customWidth="1"/>
    <col min="26" max="26" width="11.42578125" style="1064" customWidth="1"/>
    <col min="27" max="16384" width="9" style="1064"/>
  </cols>
  <sheetData>
    <row r="1" spans="1:26" ht="28.5">
      <c r="A1" s="1635" t="s">
        <v>859</v>
      </c>
      <c r="B1" s="1635"/>
      <c r="C1" s="1635"/>
    </row>
    <row r="2" spans="1:26" ht="28.5">
      <c r="A2" s="1635" t="s">
        <v>929</v>
      </c>
      <c r="B2" s="1635"/>
      <c r="C2" s="1635"/>
    </row>
    <row r="3" spans="1:26" ht="21">
      <c r="A3" s="1636"/>
      <c r="B3" s="1636"/>
      <c r="V3" s="1649" t="s">
        <v>269</v>
      </c>
      <c r="W3" s="1649"/>
      <c r="X3" s="1649"/>
      <c r="Y3" s="1649"/>
      <c r="Z3" s="1649"/>
    </row>
    <row r="4" spans="1:26" s="1066" customFormat="1">
      <c r="A4" s="1637" t="s">
        <v>0</v>
      </c>
      <c r="B4" s="1639" t="s">
        <v>377</v>
      </c>
      <c r="C4" s="1639"/>
      <c r="D4" s="1639"/>
      <c r="E4" s="1639"/>
      <c r="F4" s="1639"/>
      <c r="G4" s="1639"/>
      <c r="H4" s="1639"/>
      <c r="I4" s="1639"/>
      <c r="J4" s="1639"/>
      <c r="K4" s="1639"/>
      <c r="L4" s="1639"/>
      <c r="M4" s="1639"/>
      <c r="N4" s="1639"/>
      <c r="O4" s="1639"/>
      <c r="P4" s="1639"/>
      <c r="Q4" s="1639"/>
      <c r="R4" s="1639"/>
      <c r="S4" s="1639"/>
      <c r="T4" s="1639"/>
      <c r="U4" s="1639"/>
      <c r="V4" s="1639"/>
      <c r="W4" s="1639"/>
      <c r="X4" s="1640" t="s">
        <v>270</v>
      </c>
      <c r="Y4" s="1645" t="s">
        <v>381</v>
      </c>
      <c r="Z4" s="1647" t="s">
        <v>407</v>
      </c>
    </row>
    <row r="5" spans="1:26" s="1066" customFormat="1">
      <c r="A5" s="1637"/>
      <c r="B5" s="1268" t="s">
        <v>799</v>
      </c>
      <c r="C5" s="1268" t="s">
        <v>169</v>
      </c>
      <c r="D5" s="1268" t="s">
        <v>284</v>
      </c>
      <c r="E5" s="1268" t="s">
        <v>171</v>
      </c>
      <c r="F5" s="1268" t="s">
        <v>172</v>
      </c>
      <c r="G5" s="1268" t="s">
        <v>173</v>
      </c>
      <c r="H5" s="1268" t="s">
        <v>174</v>
      </c>
      <c r="I5" s="1268" t="s">
        <v>175</v>
      </c>
      <c r="J5" s="1268" t="s">
        <v>176</v>
      </c>
      <c r="K5" s="1268" t="s">
        <v>177</v>
      </c>
      <c r="L5" s="1268" t="s">
        <v>178</v>
      </c>
      <c r="M5" s="1268" t="s">
        <v>179</v>
      </c>
      <c r="N5" s="1268" t="s">
        <v>180</v>
      </c>
      <c r="O5" s="1268" t="s">
        <v>181</v>
      </c>
      <c r="P5" s="1268" t="s">
        <v>182</v>
      </c>
      <c r="Q5" s="1268" t="s">
        <v>183</v>
      </c>
      <c r="R5" s="1268" t="s">
        <v>184</v>
      </c>
      <c r="S5" s="1268" t="s">
        <v>796</v>
      </c>
      <c r="T5" s="1268" t="s">
        <v>344</v>
      </c>
      <c r="U5" s="1268" t="s">
        <v>185</v>
      </c>
      <c r="V5" s="1268" t="s">
        <v>186</v>
      </c>
      <c r="W5" s="1268" t="s">
        <v>187</v>
      </c>
      <c r="X5" s="1641"/>
      <c r="Y5" s="1646"/>
      <c r="Z5" s="1648"/>
    </row>
    <row r="6" spans="1:26" s="1067" customFormat="1" ht="33" customHeight="1">
      <c r="A6" s="799" t="s">
        <v>417</v>
      </c>
      <c r="B6" s="1269">
        <v>5200.28408382</v>
      </c>
      <c r="C6" s="1269">
        <v>120803.24980492999</v>
      </c>
      <c r="D6" s="1269">
        <v>590.42687597999998</v>
      </c>
      <c r="E6" s="1269">
        <v>31415.3915332996</v>
      </c>
      <c r="F6" s="1269">
        <v>39554.313833373002</v>
      </c>
      <c r="G6" s="1269">
        <v>19.235865920000002</v>
      </c>
      <c r="H6" s="1269">
        <v>7199.9988190900003</v>
      </c>
      <c r="I6" s="1269">
        <v>23998.259600211899</v>
      </c>
      <c r="J6" s="1269">
        <v>8041.5642551664396</v>
      </c>
      <c r="K6" s="1269">
        <v>58395.934053147961</v>
      </c>
      <c r="L6" s="1269">
        <v>311.68749658999991</v>
      </c>
      <c r="M6" s="1269">
        <v>91436.145687369091</v>
      </c>
      <c r="N6" s="1269">
        <v>13012.049083309999</v>
      </c>
      <c r="O6" s="1269">
        <v>1387.2258377161199</v>
      </c>
      <c r="P6" s="1269">
        <v>21354.106238604058</v>
      </c>
      <c r="Q6" s="1270">
        <v>693.62371724000002</v>
      </c>
      <c r="R6" s="1269">
        <v>50490.006650080002</v>
      </c>
      <c r="S6" s="1271">
        <v>943.16962768999986</v>
      </c>
      <c r="T6" s="1269">
        <v>14658.755052049999</v>
      </c>
      <c r="U6" s="1269">
        <v>85998.447821283597</v>
      </c>
      <c r="V6" s="1269">
        <v>6278.9669014399997</v>
      </c>
      <c r="W6" s="1269">
        <v>3952.895421879999</v>
      </c>
      <c r="X6" s="1272">
        <v>585735.73826019175</v>
      </c>
      <c r="Y6" s="1068">
        <v>2347.4624012499999</v>
      </c>
      <c r="Z6" s="1074">
        <v>588083.20066144178</v>
      </c>
    </row>
    <row r="7" spans="1:26" s="1067" customFormat="1" ht="33" customHeight="1">
      <c r="A7" s="799" t="s">
        <v>418</v>
      </c>
      <c r="B7" s="1269">
        <v>11.285910619999999</v>
      </c>
      <c r="C7" s="1269">
        <v>494.61139981999997</v>
      </c>
      <c r="D7" s="1269">
        <v>1.9937906599999999</v>
      </c>
      <c r="E7" s="1269">
        <v>154.63533753000002</v>
      </c>
      <c r="F7" s="1269">
        <v>374.92787432000006</v>
      </c>
      <c r="G7" s="1269">
        <v>0</v>
      </c>
      <c r="H7" s="1269">
        <v>87.368658109999998</v>
      </c>
      <c r="I7" s="1269">
        <v>89.986444259999999</v>
      </c>
      <c r="J7" s="1269">
        <v>333.36091664999998</v>
      </c>
      <c r="K7" s="1269">
        <v>402.78692313800002</v>
      </c>
      <c r="L7" s="1269">
        <v>1.0190979899999999</v>
      </c>
      <c r="M7" s="1269">
        <v>77.369384710000006</v>
      </c>
      <c r="N7" s="1269">
        <v>50.956927799999995</v>
      </c>
      <c r="O7" s="1269">
        <v>0</v>
      </c>
      <c r="P7" s="1269">
        <v>154.51944165999998</v>
      </c>
      <c r="Q7" s="1270">
        <v>0.27061183</v>
      </c>
      <c r="R7" s="1269">
        <v>101.83205815000001</v>
      </c>
      <c r="S7" s="1271">
        <v>10.070262609999999</v>
      </c>
      <c r="T7" s="1269">
        <v>38.881382090000002</v>
      </c>
      <c r="U7" s="1269">
        <v>18.304426639999996</v>
      </c>
      <c r="V7" s="1269">
        <v>78.676371160000002</v>
      </c>
      <c r="W7" s="1269">
        <v>0.79282381000000002</v>
      </c>
      <c r="X7" s="1272">
        <v>2483.650043558001</v>
      </c>
      <c r="Y7" s="1068">
        <v>2.9293490299999996</v>
      </c>
      <c r="Z7" s="1074">
        <v>2486.5793925880012</v>
      </c>
    </row>
    <row r="8" spans="1:26" s="1067" customFormat="1" ht="33" customHeight="1">
      <c r="A8" s="799" t="s">
        <v>419</v>
      </c>
      <c r="B8" s="1269">
        <v>385.51065950999998</v>
      </c>
      <c r="C8" s="1269">
        <v>32817.014811480003</v>
      </c>
      <c r="D8" s="1269">
        <v>207.34470453999998</v>
      </c>
      <c r="E8" s="1269">
        <v>6656.8988704100002</v>
      </c>
      <c r="F8" s="1269">
        <v>12202.360489499999</v>
      </c>
      <c r="G8" s="1269">
        <v>23.522084199999998</v>
      </c>
      <c r="H8" s="1269">
        <v>765.97920392999993</v>
      </c>
      <c r="I8" s="1269">
        <v>3946.14700464</v>
      </c>
      <c r="J8" s="1269">
        <v>390.75028787000002</v>
      </c>
      <c r="K8" s="1269">
        <v>8805.3723077410014</v>
      </c>
      <c r="L8" s="1269">
        <v>133.25656551</v>
      </c>
      <c r="M8" s="1269">
        <v>17467.351454449996</v>
      </c>
      <c r="N8" s="1269">
        <v>4533.0547222299992</v>
      </c>
      <c r="O8" s="1269">
        <v>322.59180924999998</v>
      </c>
      <c r="P8" s="1269">
        <v>2866.3009935100004</v>
      </c>
      <c r="Q8" s="1270">
        <v>72.804596160000003</v>
      </c>
      <c r="R8" s="1273">
        <v>10787.48400201</v>
      </c>
      <c r="S8" s="1271">
        <v>290.45267913999999</v>
      </c>
      <c r="T8" s="1269">
        <v>1451.4978401600001</v>
      </c>
      <c r="U8" s="1269">
        <v>14358.67894285</v>
      </c>
      <c r="V8" s="1269">
        <v>800.74879598999996</v>
      </c>
      <c r="W8" s="1269">
        <v>349.52670782000007</v>
      </c>
      <c r="X8" s="1272">
        <v>119634.64953290099</v>
      </c>
      <c r="Y8" s="1068">
        <v>61.446365757005701</v>
      </c>
      <c r="Z8" s="1074">
        <v>119696.09589865799</v>
      </c>
    </row>
    <row r="9" spans="1:26" s="1067" customFormat="1" ht="33" customHeight="1">
      <c r="A9" s="798" t="s">
        <v>420</v>
      </c>
      <c r="B9" s="1274">
        <v>5597.0806539499999</v>
      </c>
      <c r="C9" s="1274">
        <v>154114.87601623</v>
      </c>
      <c r="D9" s="1274">
        <v>799.76537117999987</v>
      </c>
      <c r="E9" s="1274">
        <v>38226.925741239596</v>
      </c>
      <c r="F9" s="1274">
        <v>52131.602197193002</v>
      </c>
      <c r="G9" s="1274">
        <v>42.757950120000004</v>
      </c>
      <c r="H9" s="1274">
        <v>8053.3466811300004</v>
      </c>
      <c r="I9" s="1274">
        <v>28034.393049111899</v>
      </c>
      <c r="J9" s="1274">
        <v>8765.6754596864394</v>
      </c>
      <c r="K9" s="1274">
        <v>67604.093284026967</v>
      </c>
      <c r="L9" s="1274">
        <v>445.96316008999986</v>
      </c>
      <c r="M9" s="1274">
        <v>108980.86652652908</v>
      </c>
      <c r="N9" s="1274">
        <v>17596.060733339997</v>
      </c>
      <c r="O9" s="1274">
        <v>1709.8176469661198</v>
      </c>
      <c r="P9" s="1274">
        <v>24374.926673774058</v>
      </c>
      <c r="Q9" s="1274">
        <v>766.69892522999999</v>
      </c>
      <c r="R9" s="1274">
        <v>61379.322710240005</v>
      </c>
      <c r="S9" s="1274">
        <v>1243.6925694399997</v>
      </c>
      <c r="T9" s="1274">
        <v>16149.134274299999</v>
      </c>
      <c r="U9" s="1274">
        <v>100375.4311907736</v>
      </c>
      <c r="V9" s="1274">
        <v>7158.3920685899993</v>
      </c>
      <c r="W9" s="1274">
        <v>4303.2149535099988</v>
      </c>
      <c r="X9" s="1264">
        <v>707854.03783665074</v>
      </c>
      <c r="Y9" s="1069">
        <v>2411.8381160370059</v>
      </c>
      <c r="Z9" s="1075">
        <v>710265.8759526877</v>
      </c>
    </row>
    <row r="10" spans="1:26" s="1067" customFormat="1" ht="33" customHeight="1">
      <c r="A10" s="799" t="s">
        <v>421</v>
      </c>
      <c r="B10" s="1269">
        <v>1243.3830948125001</v>
      </c>
      <c r="C10" s="1269">
        <v>26876.503547279997</v>
      </c>
      <c r="D10" s="1269">
        <v>158.98177100999999</v>
      </c>
      <c r="E10" s="1269">
        <v>13162.879607782899</v>
      </c>
      <c r="F10" s="1269">
        <v>17313.054632116578</v>
      </c>
      <c r="G10" s="1269">
        <v>-9.4171020899999718</v>
      </c>
      <c r="H10" s="1269">
        <v>3279.3062519999999</v>
      </c>
      <c r="I10" s="1269">
        <v>12062.842771660102</v>
      </c>
      <c r="J10" s="1269">
        <v>2933.0420133737798</v>
      </c>
      <c r="K10" s="1269">
        <v>26500.018048403046</v>
      </c>
      <c r="L10" s="1269">
        <v>-368.68712559000016</v>
      </c>
      <c r="M10" s="1269">
        <v>46628.798819792239</v>
      </c>
      <c r="N10" s="1269">
        <v>1459.6576407299799</v>
      </c>
      <c r="O10" s="1269">
        <v>193.32951985</v>
      </c>
      <c r="P10" s="1269">
        <v>10844.089771373749</v>
      </c>
      <c r="Q10" s="1270">
        <v>33.290498999999997</v>
      </c>
      <c r="R10" s="1269">
        <v>29927.844023580001</v>
      </c>
      <c r="S10" s="1271">
        <v>-1043.0380280099994</v>
      </c>
      <c r="T10" s="1269">
        <v>9635.9473314800034</v>
      </c>
      <c r="U10" s="1269">
        <v>28003.114802160035</v>
      </c>
      <c r="V10" s="1269">
        <v>3049.2175840599998</v>
      </c>
      <c r="W10" s="1269">
        <v>2107.9425692800019</v>
      </c>
      <c r="X10" s="1272">
        <v>233992.10204405492</v>
      </c>
      <c r="Y10" s="1068">
        <v>86.590549359999997</v>
      </c>
      <c r="Z10" s="1074">
        <v>234078.69259341492</v>
      </c>
    </row>
    <row r="11" spans="1:26" s="1067" customFormat="1" ht="33" customHeight="1">
      <c r="A11" s="799" t="s">
        <v>422</v>
      </c>
      <c r="B11" s="1269">
        <v>45.815698498637801</v>
      </c>
      <c r="C11" s="1269">
        <v>0</v>
      </c>
      <c r="D11" s="1269">
        <v>0</v>
      </c>
      <c r="E11" s="1269">
        <v>0</v>
      </c>
      <c r="F11" s="1269">
        <v>0</v>
      </c>
      <c r="G11" s="1269">
        <v>1.7527350899999998</v>
      </c>
      <c r="H11" s="1269">
        <v>0</v>
      </c>
      <c r="I11" s="1269">
        <v>0</v>
      </c>
      <c r="J11" s="1269">
        <v>0</v>
      </c>
      <c r="K11" s="1269">
        <v>0</v>
      </c>
      <c r="L11" s="1269">
        <v>0</v>
      </c>
      <c r="M11" s="1269">
        <v>0</v>
      </c>
      <c r="N11" s="1269">
        <v>0</v>
      </c>
      <c r="O11" s="1269">
        <v>-11.1928745938772</v>
      </c>
      <c r="P11" s="1269">
        <v>0</v>
      </c>
      <c r="Q11" s="1270">
        <v>0</v>
      </c>
      <c r="R11" s="1269">
        <v>0</v>
      </c>
      <c r="S11" s="1271">
        <v>-2.9111883299999981</v>
      </c>
      <c r="T11" s="1269">
        <v>0</v>
      </c>
      <c r="U11" s="1269">
        <v>0</v>
      </c>
      <c r="V11" s="1269">
        <v>0</v>
      </c>
      <c r="W11" s="1269">
        <v>0</v>
      </c>
      <c r="X11" s="1272">
        <v>33.464370664760608</v>
      </c>
      <c r="Y11" s="1068">
        <v>0</v>
      </c>
      <c r="Z11" s="1074">
        <v>33.464370664760608</v>
      </c>
    </row>
    <row r="12" spans="1:26" s="1067" customFormat="1" ht="33" customHeight="1">
      <c r="A12" s="799" t="s">
        <v>423</v>
      </c>
      <c r="B12" s="1269">
        <v>952.56340420000004</v>
      </c>
      <c r="C12" s="1269">
        <v>55246.268326699996</v>
      </c>
      <c r="D12" s="1269">
        <v>247.78931327000001</v>
      </c>
      <c r="E12" s="1269">
        <v>10336.5129651922</v>
      </c>
      <c r="F12" s="1269">
        <v>23409.882851080001</v>
      </c>
      <c r="G12" s="1269">
        <v>19.11747991</v>
      </c>
      <c r="H12" s="1269">
        <v>1014.77420934</v>
      </c>
      <c r="I12" s="1269">
        <v>6193.0140285400003</v>
      </c>
      <c r="J12" s="1269">
        <v>2700.1977212800002</v>
      </c>
      <c r="K12" s="1269">
        <v>19896.981544711998</v>
      </c>
      <c r="L12" s="1269">
        <v>465.70179402000002</v>
      </c>
      <c r="M12" s="1269">
        <v>33337.425799490004</v>
      </c>
      <c r="N12" s="1269">
        <v>11418.235787</v>
      </c>
      <c r="O12" s="1269">
        <v>664.79106102999992</v>
      </c>
      <c r="P12" s="1269">
        <v>5530.1025403800013</v>
      </c>
      <c r="Q12" s="1270">
        <v>144.68157381999998</v>
      </c>
      <c r="R12" s="1269">
        <v>18574.056590125198</v>
      </c>
      <c r="S12" s="1271">
        <v>1535.48724170948</v>
      </c>
      <c r="T12" s="1269">
        <v>3061.98439998</v>
      </c>
      <c r="U12" s="1269">
        <v>38576.248397782139</v>
      </c>
      <c r="V12" s="1269">
        <v>792.18325357000003</v>
      </c>
      <c r="W12" s="1269">
        <v>675.06171176999999</v>
      </c>
      <c r="X12" s="1272">
        <v>234793.06199490101</v>
      </c>
      <c r="Y12" s="1068">
        <v>16.774340119999998</v>
      </c>
      <c r="Z12" s="1074">
        <v>234809.83633502101</v>
      </c>
    </row>
    <row r="13" spans="1:26" s="1067" customFormat="1" ht="33" customHeight="1">
      <c r="A13" s="799" t="s">
        <v>424</v>
      </c>
      <c r="B13" s="1269">
        <v>367.55573827642297</v>
      </c>
      <c r="C13" s="1269">
        <v>17985.78616431</v>
      </c>
      <c r="D13" s="1269">
        <v>23.977390969999998</v>
      </c>
      <c r="E13" s="1269">
        <v>4717.0400307600003</v>
      </c>
      <c r="F13" s="1269">
        <v>1261.3624378000002</v>
      </c>
      <c r="G13" s="1269">
        <v>-6.675406999999999</v>
      </c>
      <c r="H13" s="1269">
        <v>99.760270020000007</v>
      </c>
      <c r="I13" s="1269">
        <v>2034.9074408187398</v>
      </c>
      <c r="J13" s="1269">
        <v>491.30766369999998</v>
      </c>
      <c r="K13" s="1269">
        <v>4225.2381271929526</v>
      </c>
      <c r="L13" s="1269">
        <v>31.43404181</v>
      </c>
      <c r="M13" s="1269">
        <v>3900.7369663423947</v>
      </c>
      <c r="N13" s="1269">
        <v>42.931159409999999</v>
      </c>
      <c r="O13" s="1269">
        <v>104.3719206</v>
      </c>
      <c r="P13" s="1269">
        <v>397.64164361000007</v>
      </c>
      <c r="Q13" s="1270">
        <v>125.8979985</v>
      </c>
      <c r="R13" s="1269">
        <v>497.93929990480001</v>
      </c>
      <c r="S13" s="1271">
        <v>550.36692591999997</v>
      </c>
      <c r="T13" s="1269">
        <v>537.83940163999989</v>
      </c>
      <c r="U13" s="1269">
        <v>6903.7646536031498</v>
      </c>
      <c r="V13" s="1269">
        <v>953.00305680999998</v>
      </c>
      <c r="W13" s="1269">
        <v>240.46832294999996</v>
      </c>
      <c r="X13" s="1272">
        <v>45486.655247948453</v>
      </c>
      <c r="Y13" s="1068">
        <v>1353.6866459300002</v>
      </c>
      <c r="Z13" s="1074">
        <v>46840.341893878453</v>
      </c>
    </row>
    <row r="14" spans="1:26" s="1067" customFormat="1" ht="33" customHeight="1">
      <c r="A14" s="799" t="s">
        <v>425</v>
      </c>
      <c r="B14" s="1269">
        <v>1854.6119346400001</v>
      </c>
      <c r="C14" s="1269">
        <v>14081.820800629999</v>
      </c>
      <c r="D14" s="1269">
        <v>30.332836820000001</v>
      </c>
      <c r="E14" s="1269">
        <v>3545.9605534899997</v>
      </c>
      <c r="F14" s="1269">
        <v>3455.2341812899999</v>
      </c>
      <c r="G14" s="1269">
        <v>0.3041896</v>
      </c>
      <c r="H14" s="1269">
        <v>1506.50169089</v>
      </c>
      <c r="I14" s="1269">
        <v>4413.3717210900004</v>
      </c>
      <c r="J14" s="1269">
        <v>2352.2849494099996</v>
      </c>
      <c r="K14" s="1269">
        <v>7856.0545574549988</v>
      </c>
      <c r="L14" s="1269">
        <v>6.0102117299999991</v>
      </c>
      <c r="M14" s="1269">
        <v>9030.2512509000062</v>
      </c>
      <c r="N14" s="1269">
        <v>1498.9639860100001</v>
      </c>
      <c r="O14" s="1269">
        <v>412.87645149000002</v>
      </c>
      <c r="P14" s="1269">
        <v>3082.6823188199996</v>
      </c>
      <c r="Q14" s="1270">
        <v>146.09674913999999</v>
      </c>
      <c r="R14" s="1269">
        <v>2825.04663527</v>
      </c>
      <c r="S14" s="1271">
        <v>137.17018139000001</v>
      </c>
      <c r="T14" s="1269">
        <v>1213.86588117</v>
      </c>
      <c r="U14" s="1269">
        <v>11428.851406409</v>
      </c>
      <c r="V14" s="1269">
        <v>938.37453761000006</v>
      </c>
      <c r="W14" s="1269">
        <v>705.70520666000004</v>
      </c>
      <c r="X14" s="1272">
        <v>70522.372231914007</v>
      </c>
      <c r="Y14" s="1068">
        <v>548.59478485</v>
      </c>
      <c r="Z14" s="1074">
        <v>71070.967016764014</v>
      </c>
    </row>
    <row r="15" spans="1:26" s="1067" customFormat="1" ht="33" customHeight="1">
      <c r="A15" s="799" t="s">
        <v>426</v>
      </c>
      <c r="B15" s="1269">
        <v>55.315052619999996</v>
      </c>
      <c r="C15" s="1269">
        <v>15905.405332440001</v>
      </c>
      <c r="D15" s="1269">
        <v>102.43055198</v>
      </c>
      <c r="E15" s="1269">
        <v>1675.51635558</v>
      </c>
      <c r="F15" s="1269">
        <v>745.44124310000007</v>
      </c>
      <c r="G15" s="1269">
        <v>1.9189950000000001E-2</v>
      </c>
      <c r="H15" s="1269">
        <v>574.72668261999991</v>
      </c>
      <c r="I15" s="1269">
        <v>521.15327130164803</v>
      </c>
      <c r="J15" s="1269">
        <v>105.34890176</v>
      </c>
      <c r="K15" s="1269">
        <v>792.15733016999991</v>
      </c>
      <c r="L15" s="1269">
        <v>5.1912706200000001</v>
      </c>
      <c r="M15" s="1269">
        <v>544.46897251687619</v>
      </c>
      <c r="N15" s="1269">
        <v>139.86091021999999</v>
      </c>
      <c r="O15" s="1269">
        <v>50.540572390000001</v>
      </c>
      <c r="P15" s="1269">
        <v>1163.98423007</v>
      </c>
      <c r="Q15" s="1270">
        <v>108.56680989000002</v>
      </c>
      <c r="R15" s="1269">
        <v>318.54444833999997</v>
      </c>
      <c r="S15" s="1271">
        <v>29.012371680000001</v>
      </c>
      <c r="T15" s="1269">
        <v>177.2120705799999</v>
      </c>
      <c r="U15" s="1269">
        <v>1745.0270001066185</v>
      </c>
      <c r="V15" s="1269">
        <v>163.68110225000001</v>
      </c>
      <c r="W15" s="1269">
        <v>132.82990058999999</v>
      </c>
      <c r="X15" s="1272">
        <v>25056.433570775142</v>
      </c>
      <c r="Y15" s="1068">
        <v>20.330241480000002</v>
      </c>
      <c r="Z15" s="1074">
        <v>25076.76381225514</v>
      </c>
    </row>
    <row r="16" spans="1:26" s="1067" customFormat="1" ht="33" customHeight="1">
      <c r="A16" s="799" t="s">
        <v>427</v>
      </c>
      <c r="B16" s="1269">
        <v>926.94216224000002</v>
      </c>
      <c r="C16" s="1269">
        <v>7245.7711886499992</v>
      </c>
      <c r="D16" s="1269">
        <v>170.39870221999999</v>
      </c>
      <c r="E16" s="1269">
        <v>2133.72286811</v>
      </c>
      <c r="F16" s="1269">
        <v>1763.9690324200001</v>
      </c>
      <c r="G16" s="1269">
        <v>24.632773909999997</v>
      </c>
      <c r="H16" s="1269">
        <v>391.75044477</v>
      </c>
      <c r="I16" s="1269">
        <v>2455.0284909299999</v>
      </c>
      <c r="J16" s="1269">
        <v>1181.8488699300001</v>
      </c>
      <c r="K16" s="1269">
        <v>3711.0462796410002</v>
      </c>
      <c r="L16" s="1269">
        <v>328.33361893000006</v>
      </c>
      <c r="M16" s="1269">
        <v>5184.5742803767553</v>
      </c>
      <c r="N16" s="1269">
        <v>1551.5950177</v>
      </c>
      <c r="O16" s="1269">
        <v>280.62044918999999</v>
      </c>
      <c r="P16" s="1269">
        <v>2193.2131397100006</v>
      </c>
      <c r="Q16" s="1270">
        <v>79.620691059999999</v>
      </c>
      <c r="R16" s="1275">
        <v>2786.8457688200001</v>
      </c>
      <c r="S16" s="1271">
        <v>138.86296969999998</v>
      </c>
      <c r="T16" s="1269">
        <v>652.18788341999993</v>
      </c>
      <c r="U16" s="1269">
        <v>5658.641516134323</v>
      </c>
      <c r="V16" s="1269">
        <v>559.94223664000003</v>
      </c>
      <c r="W16" s="1269">
        <v>431.01763404000002</v>
      </c>
      <c r="X16" s="1272">
        <v>39850.566018542078</v>
      </c>
      <c r="Y16" s="1068">
        <v>85.419002559999996</v>
      </c>
      <c r="Z16" s="1074">
        <v>39935.985021102075</v>
      </c>
    </row>
    <row r="17" spans="1:26" s="1067" customFormat="1" ht="33" customHeight="1">
      <c r="A17" s="798" t="s">
        <v>428</v>
      </c>
      <c r="B17" s="1274">
        <v>5446.18708528756</v>
      </c>
      <c r="C17" s="1274">
        <v>137341.55536000998</v>
      </c>
      <c r="D17" s="1274">
        <v>733.91056627</v>
      </c>
      <c r="E17" s="1274">
        <v>35571.6323809151</v>
      </c>
      <c r="F17" s="1274">
        <v>47948.944377806583</v>
      </c>
      <c r="G17" s="1274">
        <v>29.733859370000026</v>
      </c>
      <c r="H17" s="1274">
        <v>6866.8195496400003</v>
      </c>
      <c r="I17" s="1274">
        <v>27680.31772434049</v>
      </c>
      <c r="J17" s="1274">
        <v>9764.0301194537806</v>
      </c>
      <c r="K17" s="1274">
        <v>62981.495887573998</v>
      </c>
      <c r="L17" s="1274">
        <v>467.9838115199999</v>
      </c>
      <c r="M17" s="1274">
        <v>98626.256089418253</v>
      </c>
      <c r="N17" s="1274">
        <v>16111.244501069979</v>
      </c>
      <c r="O17" s="1274">
        <v>1695.3370999561228</v>
      </c>
      <c r="P17" s="1274">
        <v>23211.713643963751</v>
      </c>
      <c r="Q17" s="1274">
        <v>638.15432140999997</v>
      </c>
      <c r="R17" s="1274">
        <v>54930.276766039999</v>
      </c>
      <c r="S17" s="1274">
        <v>1344.9504740594805</v>
      </c>
      <c r="T17" s="1274">
        <v>15279.036968270004</v>
      </c>
      <c r="U17" s="1274">
        <v>92315.64777619527</v>
      </c>
      <c r="V17" s="1274">
        <v>6456.4017709399996</v>
      </c>
      <c r="W17" s="1274">
        <v>4293.0253452900015</v>
      </c>
      <c r="X17" s="1264">
        <v>649734.6554788003</v>
      </c>
      <c r="Y17" s="1069">
        <v>2111.3955643000004</v>
      </c>
      <c r="Z17" s="1075">
        <v>651846.05104310031</v>
      </c>
    </row>
    <row r="18" spans="1:26" s="1067" customFormat="1" ht="33" customHeight="1">
      <c r="A18" s="799" t="s">
        <v>429</v>
      </c>
      <c r="B18" s="1269">
        <v>150.89356866243921</v>
      </c>
      <c r="C18" s="1269">
        <v>16773.320656219999</v>
      </c>
      <c r="D18" s="1269">
        <v>65.854804909999999</v>
      </c>
      <c r="E18" s="1269">
        <v>2655.2933603245001</v>
      </c>
      <c r="F18" s="1269">
        <v>4182.6578193864189</v>
      </c>
      <c r="G18" s="1269">
        <v>13.024090749999981</v>
      </c>
      <c r="H18" s="1269">
        <v>1186.5271314900008</v>
      </c>
      <c r="I18" s="1269">
        <v>354.075324771412</v>
      </c>
      <c r="J18" s="1269">
        <v>-998.35465976733997</v>
      </c>
      <c r="K18" s="1269">
        <v>4622.5973964529649</v>
      </c>
      <c r="L18" s="1269">
        <v>-22.020651430000068</v>
      </c>
      <c r="M18" s="1269">
        <v>10354.610437110829</v>
      </c>
      <c r="N18" s="1269">
        <v>1484.81623227002</v>
      </c>
      <c r="O18" s="1269">
        <v>14.480547009997201</v>
      </c>
      <c r="P18" s="1269">
        <v>1163.2130298103066</v>
      </c>
      <c r="Q18" s="1270">
        <v>128.54460381999994</v>
      </c>
      <c r="R18" s="1269">
        <v>6449.0459442000001</v>
      </c>
      <c r="S18" s="1271">
        <v>-101.25790461948085</v>
      </c>
      <c r="T18" s="1269">
        <v>870.09730602999491</v>
      </c>
      <c r="U18" s="1269">
        <v>8059.7834145783536</v>
      </c>
      <c r="V18" s="1269">
        <v>701.99029765</v>
      </c>
      <c r="W18" s="1269">
        <v>10.189608219997645</v>
      </c>
      <c r="X18" s="1272">
        <v>58119.382357850423</v>
      </c>
      <c r="Y18" s="1068">
        <v>300.44255173700998</v>
      </c>
      <c r="Z18" s="1074">
        <v>58419.824909587434</v>
      </c>
    </row>
    <row r="19" spans="1:26" s="1067" customFormat="1" ht="33" customHeight="1">
      <c r="A19" s="799" t="s">
        <v>430</v>
      </c>
      <c r="B19" s="1269">
        <v>0.17694536999999999</v>
      </c>
      <c r="C19" s="1269">
        <v>150.14391058999999</v>
      </c>
      <c r="D19" s="1269">
        <v>1.7215288400000002</v>
      </c>
      <c r="E19" s="1269">
        <v>48.858697020000001</v>
      </c>
      <c r="F19" s="1269">
        <v>120.02869319000003</v>
      </c>
      <c r="G19" s="1269">
        <v>2.6716967100000004</v>
      </c>
      <c r="H19" s="1269">
        <v>0.37225696000000003</v>
      </c>
      <c r="I19" s="1269">
        <v>39.17357458</v>
      </c>
      <c r="J19" s="1269">
        <v>4.8891079800000004</v>
      </c>
      <c r="K19" s="1269">
        <v>27.512397251999996</v>
      </c>
      <c r="L19" s="1269">
        <v>6.1915813200000001</v>
      </c>
      <c r="M19" s="1269">
        <v>53.438067850000003</v>
      </c>
      <c r="N19" s="1269">
        <v>118.46168217</v>
      </c>
      <c r="O19" s="1269">
        <v>0.79626045000000001</v>
      </c>
      <c r="P19" s="1269">
        <v>27.284592249999999</v>
      </c>
      <c r="Q19" s="1270">
        <v>1.41992356</v>
      </c>
      <c r="R19" s="1269">
        <v>14.688098249999999</v>
      </c>
      <c r="S19" s="1271">
        <v>28.171421170000002</v>
      </c>
      <c r="T19" s="1269">
        <v>24.172642339999999</v>
      </c>
      <c r="U19" s="1269">
        <v>269.9867160199999</v>
      </c>
      <c r="V19" s="1269">
        <v>30.68693485</v>
      </c>
      <c r="W19" s="1269">
        <v>9.6721105799999929</v>
      </c>
      <c r="X19" s="1272">
        <v>980.51883930199983</v>
      </c>
      <c r="Y19" s="1068">
        <v>1.8021986000000001</v>
      </c>
      <c r="Z19" s="1074">
        <v>982.32103790199983</v>
      </c>
    </row>
    <row r="20" spans="1:26" s="1067" customFormat="1" ht="33" customHeight="1">
      <c r="A20" s="800" t="s">
        <v>431</v>
      </c>
      <c r="B20" s="1430">
        <v>0</v>
      </c>
      <c r="C20" s="1430">
        <v>0</v>
      </c>
      <c r="D20" s="1273">
        <v>100.23139275</v>
      </c>
      <c r="E20" s="1273">
        <v>0.12157058</v>
      </c>
      <c r="F20" s="1430">
        <v>0</v>
      </c>
      <c r="G20" s="1430">
        <v>0</v>
      </c>
      <c r="H20" s="1430">
        <v>0</v>
      </c>
      <c r="I20" s="1273">
        <v>4.8047154430310695</v>
      </c>
      <c r="J20" s="1273">
        <v>16.998383219999997</v>
      </c>
      <c r="K20" s="1273">
        <v>2673.3809978999998</v>
      </c>
      <c r="L20" s="1430">
        <v>0</v>
      </c>
      <c r="M20" s="1430">
        <v>0</v>
      </c>
      <c r="N20" s="1430">
        <v>0</v>
      </c>
      <c r="O20" s="1273">
        <v>65.855596640000002</v>
      </c>
      <c r="P20" s="1430">
        <v>0</v>
      </c>
      <c r="Q20" s="1276">
        <v>2.9833630000000002</v>
      </c>
      <c r="R20" s="1269">
        <v>10.88087333</v>
      </c>
      <c r="S20" s="1430">
        <v>0</v>
      </c>
      <c r="T20" s="1430">
        <v>0</v>
      </c>
      <c r="U20" s="1273">
        <v>63.752647459999991</v>
      </c>
      <c r="V20" s="1273">
        <v>77.445768909999998</v>
      </c>
      <c r="W20" s="1273">
        <v>0</v>
      </c>
      <c r="X20" s="1277">
        <v>3016.4553092330307</v>
      </c>
      <c r="Y20" s="1070">
        <v>0</v>
      </c>
      <c r="Z20" s="1076">
        <v>3016.4553092330307</v>
      </c>
    </row>
    <row r="21" spans="1:26" s="1067" customFormat="1" ht="33" customHeight="1">
      <c r="A21" s="801" t="s">
        <v>432</v>
      </c>
      <c r="B21" s="1278">
        <v>151.07051403243921</v>
      </c>
      <c r="C21" s="1278">
        <v>16923.464566809998</v>
      </c>
      <c r="D21" s="1435">
        <v>-32.655058999999994</v>
      </c>
      <c r="E21" s="1278">
        <v>2704.0304867645</v>
      </c>
      <c r="F21" s="1278">
        <v>4302.6865125764189</v>
      </c>
      <c r="G21" s="1278">
        <v>15.695787459999982</v>
      </c>
      <c r="H21" s="1278">
        <v>1186.8993884500007</v>
      </c>
      <c r="I21" s="1278">
        <v>388.44418390838092</v>
      </c>
      <c r="J21" s="1435">
        <v>-1010.46393500734</v>
      </c>
      <c r="K21" s="1278">
        <v>1976.7287958049646</v>
      </c>
      <c r="L21" s="1435">
        <v>-15.829070110000067</v>
      </c>
      <c r="M21" s="1278">
        <v>10408.048504960829</v>
      </c>
      <c r="N21" s="1278">
        <v>1603.2779144400199</v>
      </c>
      <c r="O21" s="1435">
        <v>-50.578789180002801</v>
      </c>
      <c r="P21" s="1278">
        <v>1190.4976220603066</v>
      </c>
      <c r="Q21" s="1278">
        <v>126.98116437999994</v>
      </c>
      <c r="R21" s="1278">
        <v>6452.8531691199996</v>
      </c>
      <c r="S21" s="1435">
        <v>-73.086483449480852</v>
      </c>
      <c r="T21" s="1278">
        <v>894.26994836999495</v>
      </c>
      <c r="U21" s="1278">
        <v>8266.0174831383538</v>
      </c>
      <c r="V21" s="1278">
        <v>655.23146358999998</v>
      </c>
      <c r="W21" s="1278">
        <v>19.861718799997639</v>
      </c>
      <c r="X21" s="1279">
        <v>56083.44588791937</v>
      </c>
      <c r="Y21" s="1071">
        <v>302.24475033700998</v>
      </c>
      <c r="Z21" s="1077">
        <v>56385.690638256383</v>
      </c>
    </row>
    <row r="22" spans="1:26" s="1067" customFormat="1" ht="57" customHeight="1">
      <c r="A22" s="479" t="s">
        <v>792</v>
      </c>
      <c r="B22" s="1431">
        <v>0</v>
      </c>
      <c r="C22" s="1275">
        <v>10875.021745299999</v>
      </c>
      <c r="D22" s="1434">
        <v>-3.9972985000000003</v>
      </c>
      <c r="E22" s="1275">
        <v>629.47887890000004</v>
      </c>
      <c r="F22" s="1275">
        <v>1334.291409819192</v>
      </c>
      <c r="G22" s="1434">
        <v>-13.242798390000001</v>
      </c>
      <c r="H22" s="1275">
        <v>93.376555709999991</v>
      </c>
      <c r="I22" s="1275">
        <v>579.32632698999998</v>
      </c>
      <c r="J22" s="1275">
        <v>0</v>
      </c>
      <c r="K22" s="1434">
        <v>-58.952336330999984</v>
      </c>
      <c r="L22" s="1434">
        <v>-65.618821679999996</v>
      </c>
      <c r="M22" s="1275">
        <v>1315.0762996400003</v>
      </c>
      <c r="N22" s="1275">
        <v>73.610638179999995</v>
      </c>
      <c r="O22" s="1275">
        <v>42.792350509999999</v>
      </c>
      <c r="P22" s="1275">
        <v>473.44480536000003</v>
      </c>
      <c r="Q22" s="1434">
        <v>-43.869866339999994</v>
      </c>
      <c r="R22" s="1275">
        <v>407.00956665000001</v>
      </c>
      <c r="S22" s="1434">
        <v>-8.0076870200000201</v>
      </c>
      <c r="T22" s="1275">
        <v>1132.6617183000001</v>
      </c>
      <c r="U22" s="1275">
        <v>394.64149507000019</v>
      </c>
      <c r="V22" s="1434">
        <v>-216.56827876000003</v>
      </c>
      <c r="W22" s="1275">
        <v>14.116066230000001</v>
      </c>
      <c r="X22" s="1272">
        <v>16954.590769638195</v>
      </c>
      <c r="Y22" s="1072">
        <v>14.670457716151779</v>
      </c>
      <c r="Z22" s="1074">
        <v>16969.261227354345</v>
      </c>
    </row>
    <row r="23" spans="1:26" s="1067" customFormat="1" ht="33" customHeight="1">
      <c r="A23" s="799" t="s">
        <v>433</v>
      </c>
      <c r="B23" s="1393">
        <v>0</v>
      </c>
      <c r="C23" s="1269">
        <v>11116.042605209999</v>
      </c>
      <c r="D23" s="1390">
        <v>-3.9922733300000002</v>
      </c>
      <c r="E23" s="1269">
        <v>651.60756619000006</v>
      </c>
      <c r="F23" s="1269">
        <v>1486.2233105154501</v>
      </c>
      <c r="G23" s="1390">
        <v>-13.242798390000001</v>
      </c>
      <c r="H23" s="1269">
        <v>92.802153439999998</v>
      </c>
      <c r="I23" s="1269">
        <v>579.32632698999998</v>
      </c>
      <c r="J23" s="1269">
        <v>3.5160087</v>
      </c>
      <c r="K23" s="1390">
        <v>-58.238036330999982</v>
      </c>
      <c r="L23" s="1269">
        <v>0.17708988000000001</v>
      </c>
      <c r="M23" s="1269">
        <v>1496.0211173000002</v>
      </c>
      <c r="N23" s="1269">
        <v>82.346491110000002</v>
      </c>
      <c r="O23" s="1269">
        <v>42.792350509999999</v>
      </c>
      <c r="P23" s="1269">
        <v>473.76482047000002</v>
      </c>
      <c r="Q23" s="1391">
        <v>-9.1318341800000002</v>
      </c>
      <c r="R23" s="1269">
        <v>415.99747672000001</v>
      </c>
      <c r="S23" s="1271">
        <v>68.549501109999994</v>
      </c>
      <c r="T23" s="1269">
        <v>1132.66507796</v>
      </c>
      <c r="U23" s="1269">
        <v>585.47420343000022</v>
      </c>
      <c r="V23" s="1390">
        <v>-193.09834411000003</v>
      </c>
      <c r="W23" s="1269">
        <v>14.116066230000001</v>
      </c>
      <c r="X23" s="1272">
        <v>17963.718879424447</v>
      </c>
      <c r="Y23" s="1068">
        <v>22.584817087307599</v>
      </c>
      <c r="Z23" s="1074">
        <v>17986.303696511754</v>
      </c>
    </row>
    <row r="24" spans="1:26" s="1067" customFormat="1" ht="33" customHeight="1">
      <c r="A24" s="799" t="s">
        <v>434</v>
      </c>
      <c r="B24" s="1393">
        <v>0</v>
      </c>
      <c r="C24" s="1393">
        <v>0</v>
      </c>
      <c r="D24" s="1393">
        <v>0</v>
      </c>
      <c r="E24" s="1393">
        <v>0</v>
      </c>
      <c r="F24" s="1393">
        <v>0</v>
      </c>
      <c r="G24" s="1393">
        <v>0</v>
      </c>
      <c r="H24" s="1393">
        <v>0</v>
      </c>
      <c r="I24" s="1393">
        <v>0</v>
      </c>
      <c r="J24" s="1393">
        <v>0</v>
      </c>
      <c r="K24" s="1393">
        <v>0</v>
      </c>
      <c r="L24" s="1393">
        <v>0</v>
      </c>
      <c r="M24" s="1393">
        <v>0</v>
      </c>
      <c r="N24" s="1393">
        <v>0</v>
      </c>
      <c r="O24" s="1393">
        <v>0</v>
      </c>
      <c r="P24" s="1393">
        <v>0</v>
      </c>
      <c r="Q24" s="1393">
        <v>0</v>
      </c>
      <c r="R24" s="1393">
        <v>0</v>
      </c>
      <c r="S24" s="1393">
        <v>0</v>
      </c>
      <c r="T24" s="1393">
        <v>0</v>
      </c>
      <c r="U24" s="1393">
        <v>0</v>
      </c>
      <c r="V24" s="1393">
        <v>0</v>
      </c>
      <c r="W24" s="1393">
        <v>0</v>
      </c>
      <c r="X24" s="1272">
        <v>0</v>
      </c>
      <c r="Y24" s="1068">
        <v>0</v>
      </c>
      <c r="Z24" s="1074">
        <v>0</v>
      </c>
    </row>
    <row r="25" spans="1:26" s="1067" customFormat="1" ht="33" customHeight="1">
      <c r="A25" s="799" t="s">
        <v>435</v>
      </c>
      <c r="B25" s="1393">
        <v>0</v>
      </c>
      <c r="C25" s="1393">
        <v>0</v>
      </c>
      <c r="D25" s="1393">
        <v>0</v>
      </c>
      <c r="E25" s="1393">
        <v>22.128687289999998</v>
      </c>
      <c r="F25" s="1393">
        <v>0</v>
      </c>
      <c r="G25" s="1393">
        <v>0</v>
      </c>
      <c r="H25" s="1393">
        <v>0</v>
      </c>
      <c r="I25" s="1393">
        <v>0</v>
      </c>
      <c r="J25" s="1393">
        <v>0</v>
      </c>
      <c r="K25" s="1393">
        <v>0.71430000000000005</v>
      </c>
      <c r="L25" s="1393">
        <v>41.54</v>
      </c>
      <c r="M25" s="1393">
        <v>0</v>
      </c>
      <c r="N25" s="1393">
        <v>8.7358529300000001</v>
      </c>
      <c r="O25" s="1393">
        <v>0</v>
      </c>
      <c r="P25" s="1393">
        <v>1.850489E-2</v>
      </c>
      <c r="Q25" s="1394">
        <v>0</v>
      </c>
      <c r="R25" s="1393">
        <v>7.51373479</v>
      </c>
      <c r="S25" s="1395">
        <v>0</v>
      </c>
      <c r="T25" s="1393">
        <v>3.35966E-3</v>
      </c>
      <c r="U25" s="1393">
        <v>283.59348569000002</v>
      </c>
      <c r="V25" s="1393">
        <v>0</v>
      </c>
      <c r="W25" s="1393">
        <v>0</v>
      </c>
      <c r="X25" s="1272">
        <v>364.24792525000004</v>
      </c>
      <c r="Y25" s="1068">
        <v>0</v>
      </c>
      <c r="Z25" s="1074">
        <v>364.24792525000004</v>
      </c>
    </row>
    <row r="26" spans="1:26" s="1067" customFormat="1" ht="33" customHeight="1">
      <c r="A26" s="799" t="s">
        <v>436</v>
      </c>
      <c r="B26" s="1393">
        <v>0</v>
      </c>
      <c r="C26" s="1396">
        <v>-348.97354068999999</v>
      </c>
      <c r="D26" s="1393">
        <v>0</v>
      </c>
      <c r="E26" s="1393">
        <v>0</v>
      </c>
      <c r="F26" s="1393">
        <v>0</v>
      </c>
      <c r="G26" s="1393">
        <v>0</v>
      </c>
      <c r="H26" s="1393">
        <v>0</v>
      </c>
      <c r="I26" s="1393">
        <v>0</v>
      </c>
      <c r="J26" s="1393">
        <v>0</v>
      </c>
      <c r="K26" s="1393">
        <v>0</v>
      </c>
      <c r="L26" s="1393">
        <v>0</v>
      </c>
      <c r="M26" s="1393">
        <v>0</v>
      </c>
      <c r="N26" s="1393">
        <v>0</v>
      </c>
      <c r="O26" s="1393">
        <v>0</v>
      </c>
      <c r="P26" s="1393">
        <v>0</v>
      </c>
      <c r="Q26" s="1394">
        <v>0</v>
      </c>
      <c r="R26" s="1393">
        <v>7.9227900000000007E-3</v>
      </c>
      <c r="S26" s="1395">
        <v>0</v>
      </c>
      <c r="T26" s="1393">
        <v>0</v>
      </c>
      <c r="U26" s="1393">
        <v>92.934898459999999</v>
      </c>
      <c r="V26" s="1393">
        <v>0</v>
      </c>
      <c r="W26" s="1393">
        <v>0</v>
      </c>
      <c r="X26" s="1272">
        <v>-256.03071943999998</v>
      </c>
      <c r="Y26" s="1068">
        <v>0</v>
      </c>
      <c r="Z26" s="1074">
        <v>-256.03071943999998</v>
      </c>
    </row>
    <row r="27" spans="1:26" s="1067" customFormat="1" ht="33" customHeight="1">
      <c r="A27" s="799" t="s">
        <v>437</v>
      </c>
      <c r="B27" s="1393">
        <v>0</v>
      </c>
      <c r="C27" s="1393">
        <v>107.95268077999999</v>
      </c>
      <c r="D27" s="1396">
        <v>-5.0251699999999998E-3</v>
      </c>
      <c r="E27" s="1393">
        <v>0</v>
      </c>
      <c r="F27" s="1396">
        <v>-151.93190069625794</v>
      </c>
      <c r="G27" s="1393">
        <v>0</v>
      </c>
      <c r="H27" s="1393">
        <v>0.57440226999999999</v>
      </c>
      <c r="I27" s="1393">
        <v>0</v>
      </c>
      <c r="J27" s="1396">
        <v>-238.01331305000002</v>
      </c>
      <c r="K27" s="1393">
        <v>0</v>
      </c>
      <c r="L27" s="1396">
        <v>-24.255911559999998</v>
      </c>
      <c r="M27" s="1396">
        <v>-180.94481765999996</v>
      </c>
      <c r="N27" s="1393">
        <v>0</v>
      </c>
      <c r="O27" s="1393">
        <v>0</v>
      </c>
      <c r="P27" s="1396">
        <v>-0.30151021999999739</v>
      </c>
      <c r="Q27" s="1397">
        <v>-34.738032159999996</v>
      </c>
      <c r="R27" s="1436">
        <v>-1.4820980700000002</v>
      </c>
      <c r="S27" s="1395">
        <v>-76.557188130000014</v>
      </c>
      <c r="T27" s="1393">
        <v>0</v>
      </c>
      <c r="U27" s="1396">
        <v>-0.17412113000000001</v>
      </c>
      <c r="V27" s="1396">
        <v>-23.469934649999999</v>
      </c>
      <c r="W27" s="1393">
        <v>0</v>
      </c>
      <c r="X27" s="1272">
        <v>-623.34676944625801</v>
      </c>
      <c r="Y27" s="1068">
        <v>-7.91435937115582</v>
      </c>
      <c r="Z27" s="1074">
        <v>-631.26112881741381</v>
      </c>
    </row>
    <row r="28" spans="1:26" s="1067" customFormat="1" ht="33" customHeight="1">
      <c r="A28" s="799" t="s">
        <v>438</v>
      </c>
      <c r="B28" s="1393">
        <v>0</v>
      </c>
      <c r="C28" s="1393">
        <v>0</v>
      </c>
      <c r="D28" s="1393">
        <v>0</v>
      </c>
      <c r="E28" s="1393">
        <v>0</v>
      </c>
      <c r="F28" s="1393">
        <v>0</v>
      </c>
      <c r="G28" s="1393">
        <v>0</v>
      </c>
      <c r="H28" s="1393">
        <v>0</v>
      </c>
      <c r="I28" s="1393">
        <v>0</v>
      </c>
      <c r="J28" s="1393">
        <v>0</v>
      </c>
      <c r="K28" s="1393">
        <v>0</v>
      </c>
      <c r="L28" s="1393">
        <v>0</v>
      </c>
      <c r="M28" s="1393">
        <v>0</v>
      </c>
      <c r="N28" s="1393">
        <v>44.164311509999997</v>
      </c>
      <c r="O28" s="1393">
        <v>0</v>
      </c>
      <c r="P28" s="1393">
        <v>0</v>
      </c>
      <c r="Q28" s="1394">
        <v>0</v>
      </c>
      <c r="R28" s="1393">
        <v>0</v>
      </c>
      <c r="S28" s="1395">
        <v>0</v>
      </c>
      <c r="T28" s="1393">
        <v>0</v>
      </c>
      <c r="U28" s="1393">
        <v>0</v>
      </c>
      <c r="V28" s="1393">
        <v>0</v>
      </c>
      <c r="W28" s="1393">
        <v>0</v>
      </c>
      <c r="X28" s="1272">
        <v>44.164311509999997</v>
      </c>
      <c r="Y28" s="1068">
        <v>0</v>
      </c>
      <c r="Z28" s="1074">
        <v>44.164311509999997</v>
      </c>
    </row>
    <row r="29" spans="1:26" s="1067" customFormat="1" ht="33" customHeight="1">
      <c r="A29" s="799" t="s">
        <v>439</v>
      </c>
      <c r="B29" s="1393">
        <v>0.17540292999999998</v>
      </c>
      <c r="C29" s="1393">
        <v>242.76292255000001</v>
      </c>
      <c r="D29" s="1393">
        <v>0.20543654</v>
      </c>
      <c r="E29" s="1396">
        <v>-62.392825479999999</v>
      </c>
      <c r="F29" s="1393">
        <v>154.38551415000001</v>
      </c>
      <c r="G29" s="1393">
        <v>0</v>
      </c>
      <c r="H29" s="1393">
        <v>0</v>
      </c>
      <c r="I29" s="1396">
        <v>-39.103766270000001</v>
      </c>
      <c r="J29" s="1393">
        <v>1.4401637599999999</v>
      </c>
      <c r="K29" s="1393">
        <v>-192.19442047699999</v>
      </c>
      <c r="L29" s="1393">
        <v>6.1163558899999995</v>
      </c>
      <c r="M29" s="1393">
        <v>33.687186820000051</v>
      </c>
      <c r="N29" s="1396">
        <v>-26.0002706</v>
      </c>
      <c r="O29" s="1393">
        <v>0</v>
      </c>
      <c r="P29" s="1393">
        <v>3.51435919</v>
      </c>
      <c r="Q29" s="1394">
        <v>0</v>
      </c>
      <c r="R29" s="1393">
        <v>0</v>
      </c>
      <c r="S29" s="1395">
        <v>0</v>
      </c>
      <c r="T29" s="1393">
        <v>11.980361140000001</v>
      </c>
      <c r="U29" s="1393">
        <v>125.19673867</v>
      </c>
      <c r="V29" s="1393">
        <v>0</v>
      </c>
      <c r="W29" s="1393">
        <v>0.38030558000000003</v>
      </c>
      <c r="X29" s="1272">
        <v>260.15346439300015</v>
      </c>
      <c r="Y29" s="1068">
        <v>7.33609E-3</v>
      </c>
      <c r="Z29" s="1074">
        <v>260.16080048300017</v>
      </c>
    </row>
    <row r="30" spans="1:26" s="1067" customFormat="1" ht="33" customHeight="1">
      <c r="A30" s="799" t="s">
        <v>440</v>
      </c>
      <c r="B30" s="1393">
        <v>0</v>
      </c>
      <c r="C30" s="1393">
        <v>0</v>
      </c>
      <c r="D30" s="1393">
        <v>0</v>
      </c>
      <c r="E30" s="1393">
        <v>0</v>
      </c>
      <c r="F30" s="1393">
        <v>59.521902130000001</v>
      </c>
      <c r="G30" s="1393">
        <v>0</v>
      </c>
      <c r="H30" s="1393">
        <v>0</v>
      </c>
      <c r="I30" s="1393">
        <v>53.692227280000004</v>
      </c>
      <c r="J30" s="1393">
        <v>0</v>
      </c>
      <c r="K30" s="1393">
        <v>122.688313135</v>
      </c>
      <c r="L30" s="1393">
        <v>0</v>
      </c>
      <c r="M30" s="1393">
        <v>0</v>
      </c>
      <c r="N30" s="1393">
        <v>0</v>
      </c>
      <c r="O30" s="1393">
        <v>0</v>
      </c>
      <c r="P30" s="1393">
        <v>153.96421114</v>
      </c>
      <c r="Q30" s="1394">
        <v>0</v>
      </c>
      <c r="R30" s="1393">
        <v>0</v>
      </c>
      <c r="S30" s="1395">
        <v>0</v>
      </c>
      <c r="T30" s="1396">
        <v>-49.757874700000002</v>
      </c>
      <c r="U30" s="1396">
        <v>-313.58869447000001</v>
      </c>
      <c r="V30" s="1393">
        <v>0</v>
      </c>
      <c r="W30" s="1393">
        <v>0</v>
      </c>
      <c r="X30" s="1272">
        <v>26.520084514999951</v>
      </c>
      <c r="Y30" s="1068">
        <v>0</v>
      </c>
      <c r="Z30" s="1074">
        <v>26.520084514999951</v>
      </c>
    </row>
    <row r="31" spans="1:26" s="1067" customFormat="1" ht="33" customHeight="1">
      <c r="A31" s="479" t="s">
        <v>441</v>
      </c>
      <c r="B31" s="1269">
        <v>9.8841001899999998</v>
      </c>
      <c r="C31" s="1269">
        <v>218.04132342</v>
      </c>
      <c r="D31" s="1269">
        <v>2.7374089500000003</v>
      </c>
      <c r="E31" s="1269">
        <v>56.174555689999998</v>
      </c>
      <c r="F31" s="1269">
        <v>70.823754140000005</v>
      </c>
      <c r="G31" s="1269">
        <v>7.1760409999999997E-2</v>
      </c>
      <c r="H31" s="1269">
        <v>12.60246946</v>
      </c>
      <c r="I31" s="1269">
        <v>45.924609889999999</v>
      </c>
      <c r="J31" s="1269">
        <v>15.475237960000001</v>
      </c>
      <c r="K31" s="1269">
        <v>117.793688934</v>
      </c>
      <c r="L31" s="1269">
        <v>0.49566751000000003</v>
      </c>
      <c r="M31" s="1269">
        <v>156.67015751</v>
      </c>
      <c r="N31" s="1269">
        <v>24.052979239999999</v>
      </c>
      <c r="O31" s="1269">
        <v>2.8474337699999999</v>
      </c>
      <c r="P31" s="1269">
        <v>41.099983439999995</v>
      </c>
      <c r="Q31" s="1270">
        <v>1.65365333</v>
      </c>
      <c r="R31" s="1269">
        <v>83.584904540000011</v>
      </c>
      <c r="S31" s="1271">
        <v>2.8814619700000002</v>
      </c>
      <c r="T31" s="1269">
        <v>23.362314960000003</v>
      </c>
      <c r="U31" s="1269">
        <v>153.08226794000001</v>
      </c>
      <c r="V31" s="1269">
        <v>11.955355369999999</v>
      </c>
      <c r="W31" s="1269">
        <v>7.2324457600000001</v>
      </c>
      <c r="X31" s="1272">
        <v>1058.4475343840002</v>
      </c>
      <c r="Y31" s="1068">
        <v>4.8940775199999997</v>
      </c>
      <c r="Z31" s="1074">
        <v>1063.3416119040003</v>
      </c>
    </row>
    <row r="32" spans="1:26" s="1067" customFormat="1" ht="33" customHeight="1">
      <c r="A32" s="799" t="s">
        <v>442</v>
      </c>
      <c r="B32" s="1269">
        <v>5.2923681699999996</v>
      </c>
      <c r="C32" s="1269">
        <v>134.52864633999999</v>
      </c>
      <c r="D32" s="1269">
        <v>1.59374876</v>
      </c>
      <c r="E32" s="1269">
        <v>32.711172550000001</v>
      </c>
      <c r="F32" s="1269">
        <v>40.892093899999999</v>
      </c>
      <c r="G32" s="1269">
        <v>4.5674190000000003E-2</v>
      </c>
      <c r="H32" s="1269">
        <v>7.6149729700000002</v>
      </c>
      <c r="I32" s="1269">
        <v>28.324701609999998</v>
      </c>
      <c r="J32" s="1269">
        <v>9.6647281899999999</v>
      </c>
      <c r="K32" s="1269">
        <v>67.037712224000003</v>
      </c>
      <c r="L32" s="1269">
        <v>0.32223489</v>
      </c>
      <c r="M32" s="1269">
        <v>94.343448909999992</v>
      </c>
      <c r="N32" s="1269">
        <v>13.397815470000001</v>
      </c>
      <c r="O32" s="1269">
        <v>1.43437419</v>
      </c>
      <c r="P32" s="1269">
        <v>26.154090399999998</v>
      </c>
      <c r="Q32" s="1270">
        <v>0.74818377000000003</v>
      </c>
      <c r="R32" s="1269">
        <v>50.906792770000003</v>
      </c>
      <c r="S32" s="1271">
        <v>1.1850132499999999</v>
      </c>
      <c r="T32" s="1269">
        <v>15.020077689999999</v>
      </c>
      <c r="U32" s="1269">
        <v>86.267989749999998</v>
      </c>
      <c r="V32" s="1269">
        <v>6.7085584100000002</v>
      </c>
      <c r="W32" s="1269">
        <v>3.9383066000000002</v>
      </c>
      <c r="X32" s="1272">
        <v>628.13270500400006</v>
      </c>
      <c r="Y32" s="1068">
        <v>0</v>
      </c>
      <c r="Z32" s="1074">
        <v>628.13270500400006</v>
      </c>
    </row>
    <row r="33" spans="1:27" s="1067" customFormat="1" ht="42" customHeight="1">
      <c r="A33" s="797" t="s">
        <v>443</v>
      </c>
      <c r="B33" s="1280">
        <v>136.06944860243919</v>
      </c>
      <c r="C33" s="1280">
        <v>27688.679264899998</v>
      </c>
      <c r="D33" s="1433">
        <v>-40.778078669999999</v>
      </c>
      <c r="E33" s="1280">
        <v>3182.2308119445001</v>
      </c>
      <c r="F33" s="1280">
        <v>5739.1694906356106</v>
      </c>
      <c r="G33" s="1280">
        <v>2.3355544699999813</v>
      </c>
      <c r="H33" s="1280">
        <v>1260.0585017300007</v>
      </c>
      <c r="I33" s="1280">
        <v>908.10966040838082</v>
      </c>
      <c r="J33" s="1433">
        <v>-1268.6610417473401</v>
      </c>
      <c r="K33" s="1280">
        <v>1663.4389509739647</v>
      </c>
      <c r="L33" s="1433">
        <v>-76.149438300000085</v>
      </c>
      <c r="M33" s="1280">
        <v>11505.79838500083</v>
      </c>
      <c r="N33" s="1280">
        <v>1657.6017988200199</v>
      </c>
      <c r="O33" s="1433">
        <v>-12.068246630002802</v>
      </c>
      <c r="P33" s="1280">
        <v>1754.1669239103067</v>
      </c>
      <c r="Q33" s="1280">
        <v>80.709460939999957</v>
      </c>
      <c r="R33" s="1280">
        <v>6725.3710384599999</v>
      </c>
      <c r="S33" s="1433">
        <v>-85.160645689480873</v>
      </c>
      <c r="T33" s="1280">
        <v>1950.7717604599948</v>
      </c>
      <c r="U33" s="1280">
        <v>8232.9167647183531</v>
      </c>
      <c r="V33" s="1280">
        <v>419.99927104999995</v>
      </c>
      <c r="W33" s="1280">
        <v>23.187338249997637</v>
      </c>
      <c r="X33" s="1281">
        <v>71447.796974237557</v>
      </c>
      <c r="Y33" s="1280">
        <v>312.02846662316182</v>
      </c>
      <c r="Z33" s="1078">
        <v>71759.825440860717</v>
      </c>
    </row>
    <row r="34" spans="1:27" s="1067" customFormat="1" ht="33" customHeight="1">
      <c r="A34" s="800" t="s">
        <v>444</v>
      </c>
      <c r="B34" s="1273">
        <v>44.93217069</v>
      </c>
      <c r="C34" s="1273">
        <v>5506.44681416</v>
      </c>
      <c r="D34" s="1273">
        <v>3.7125779400000001</v>
      </c>
      <c r="E34" s="1273">
        <v>665.15880402999994</v>
      </c>
      <c r="F34" s="1273">
        <v>813.14890835000006</v>
      </c>
      <c r="G34" s="1399">
        <v>-0.53024718000000004</v>
      </c>
      <c r="H34" s="1273">
        <v>238.29402912999998</v>
      </c>
      <c r="I34" s="1273">
        <v>252.72780568000002</v>
      </c>
      <c r="J34" s="1273">
        <v>87.595099250000189</v>
      </c>
      <c r="K34" s="1273">
        <v>152.23109256300003</v>
      </c>
      <c r="L34" s="1399">
        <v>-4.8511822999999996</v>
      </c>
      <c r="M34" s="1273">
        <v>2202.2670792569625</v>
      </c>
      <c r="N34" s="1273">
        <v>330.24200885000005</v>
      </c>
      <c r="O34" s="1393">
        <v>0</v>
      </c>
      <c r="P34" s="1273">
        <v>334.15657117000001</v>
      </c>
      <c r="Q34" s="1401">
        <v>-15.251870330000001</v>
      </c>
      <c r="R34" s="1269">
        <v>1300.6263548499999</v>
      </c>
      <c r="S34" s="1400">
        <v>-22.298213870000001</v>
      </c>
      <c r="T34" s="1273">
        <v>346.65328142999999</v>
      </c>
      <c r="U34" s="1273">
        <v>1613.54301145</v>
      </c>
      <c r="V34" s="1273">
        <v>83.302307880000001</v>
      </c>
      <c r="W34" s="1273">
        <v>1.109772E-2</v>
      </c>
      <c r="X34" s="1277">
        <v>13932.117500719964</v>
      </c>
      <c r="Y34" s="1070">
        <v>56.5551709</v>
      </c>
      <c r="Z34" s="1076">
        <v>13988.672671619963</v>
      </c>
    </row>
    <row r="35" spans="1:27" s="1067" customFormat="1" ht="33" customHeight="1">
      <c r="A35" s="798" t="s">
        <v>445</v>
      </c>
      <c r="B35" s="1088">
        <v>91.137277912439203</v>
      </c>
      <c r="C35" s="1088">
        <v>22182.232450739997</v>
      </c>
      <c r="D35" s="1380">
        <v>-44.490656610000002</v>
      </c>
      <c r="E35" s="1088">
        <v>2517.0720079145003</v>
      </c>
      <c r="F35" s="1088">
        <v>4926.0205822856105</v>
      </c>
      <c r="G35" s="1088">
        <v>2.8658016499999812</v>
      </c>
      <c r="H35" s="1088">
        <v>1021.7644726000007</v>
      </c>
      <c r="I35" s="1088">
        <v>655.38185472838086</v>
      </c>
      <c r="J35" s="1380">
        <v>-1356.2561409973403</v>
      </c>
      <c r="K35" s="1088">
        <v>1511.2078584109647</v>
      </c>
      <c r="L35" s="1380">
        <v>-71.29825600000008</v>
      </c>
      <c r="M35" s="1088">
        <v>9303.5313057438671</v>
      </c>
      <c r="N35" s="1088">
        <v>1327.3597899700198</v>
      </c>
      <c r="O35" s="1380">
        <v>-12.068246630002802</v>
      </c>
      <c r="P35" s="1088">
        <v>1420.0103527403066</v>
      </c>
      <c r="Q35" s="1088">
        <v>95.96133126999996</v>
      </c>
      <c r="R35" s="1088">
        <v>5424.7446836099998</v>
      </c>
      <c r="S35" s="1380">
        <v>-62.862431819480875</v>
      </c>
      <c r="T35" s="1088">
        <v>1604.1184790299949</v>
      </c>
      <c r="U35" s="1088">
        <v>6619.3737532683535</v>
      </c>
      <c r="V35" s="1088">
        <v>336.69696316999995</v>
      </c>
      <c r="W35" s="1088">
        <v>23.176240529997639</v>
      </c>
      <c r="X35" s="1264">
        <v>57515.679473517601</v>
      </c>
      <c r="Y35" s="1073">
        <v>255.47329572316181</v>
      </c>
      <c r="Z35" s="1075">
        <v>57771.152769240762</v>
      </c>
      <c r="AA35" s="1402"/>
    </row>
    <row r="36" spans="1:27" s="1067" customFormat="1" ht="33" customHeight="1">
      <c r="A36" s="799" t="s">
        <v>446</v>
      </c>
      <c r="B36" s="1269"/>
      <c r="C36" s="1269"/>
      <c r="D36" s="1269"/>
      <c r="E36" s="1269"/>
      <c r="F36" s="1269"/>
      <c r="G36" s="1269"/>
      <c r="H36" s="1269"/>
      <c r="I36" s="1269"/>
      <c r="J36" s="1269"/>
      <c r="K36" s="1269"/>
      <c r="L36" s="1269"/>
      <c r="M36" s="1269"/>
      <c r="N36" s="1269"/>
      <c r="O36" s="1269"/>
      <c r="P36" s="1269"/>
      <c r="Q36" s="1270"/>
      <c r="R36" s="1269" t="s">
        <v>194</v>
      </c>
      <c r="S36" s="1271"/>
      <c r="T36" s="1269"/>
      <c r="U36" s="1269"/>
      <c r="V36" s="1269"/>
      <c r="W36" s="1269"/>
      <c r="X36" s="1272">
        <v>0</v>
      </c>
      <c r="Y36" s="1068"/>
      <c r="Z36" s="1074">
        <v>0</v>
      </c>
    </row>
    <row r="37" spans="1:27" s="1067" customFormat="1" ht="33" customHeight="1">
      <c r="A37" s="799" t="s">
        <v>447</v>
      </c>
      <c r="B37" s="1390">
        <v>-215.87908275000001</v>
      </c>
      <c r="C37" s="1390">
        <v>-36211.189878269994</v>
      </c>
      <c r="D37" s="1396">
        <v>0</v>
      </c>
      <c r="E37" s="1390">
        <v>-3915.5294391799998</v>
      </c>
      <c r="F37" s="1390">
        <v>-5390.9792683699998</v>
      </c>
      <c r="G37" s="1390">
        <v>-17.65714345</v>
      </c>
      <c r="H37" s="1390">
        <v>-272.69960030999999</v>
      </c>
      <c r="I37" s="1390">
        <v>-2587.8529275400201</v>
      </c>
      <c r="J37" s="1390">
        <v>-132.69761436250099</v>
      </c>
      <c r="K37" s="1390">
        <v>-6505.9960574350007</v>
      </c>
      <c r="L37" s="1390">
        <v>-53.005105840000006</v>
      </c>
      <c r="M37" s="1390">
        <v>-4711.7440378575002</v>
      </c>
      <c r="N37" s="1390">
        <v>-879.13273421000008</v>
      </c>
      <c r="O37" s="1390">
        <v>-393.41382953999999</v>
      </c>
      <c r="P37" s="1390">
        <v>-2980.5075539399995</v>
      </c>
      <c r="Q37" s="1391">
        <v>0</v>
      </c>
      <c r="R37" s="1390">
        <v>-3065.8579755300002</v>
      </c>
      <c r="S37" s="1392">
        <v>-55.962987820000002</v>
      </c>
      <c r="T37" s="1390">
        <v>-1326.4491671400003</v>
      </c>
      <c r="U37" s="1390">
        <v>-3866.3585972800001</v>
      </c>
      <c r="V37" s="1390">
        <v>-642.82835842999998</v>
      </c>
      <c r="W37" s="1390">
        <v>-175.68709258000004</v>
      </c>
      <c r="X37" s="1382">
        <v>-73401.428451835003</v>
      </c>
      <c r="Y37" s="1389">
        <v>-71.026564719999996</v>
      </c>
      <c r="Z37" s="1387">
        <v>-73472.455016555003</v>
      </c>
    </row>
    <row r="38" spans="1:27" s="1067" customFormat="1" ht="33" customHeight="1">
      <c r="A38" s="799" t="s">
        <v>448</v>
      </c>
      <c r="B38" s="1393">
        <v>0</v>
      </c>
      <c r="C38" s="1393">
        <v>819.70139064</v>
      </c>
      <c r="D38" s="1396">
        <v>-1.8617621599999998</v>
      </c>
      <c r="E38" s="1393">
        <v>0</v>
      </c>
      <c r="F38" s="1393">
        <v>0</v>
      </c>
      <c r="G38" s="1393">
        <v>0</v>
      </c>
      <c r="H38" s="1393">
        <v>0</v>
      </c>
      <c r="I38" s="1393">
        <v>0</v>
      </c>
      <c r="J38" s="1393">
        <v>0</v>
      </c>
      <c r="K38" s="1393">
        <v>0</v>
      </c>
      <c r="L38" s="1393">
        <v>0</v>
      </c>
      <c r="M38" s="1393">
        <v>0</v>
      </c>
      <c r="N38" s="1393">
        <v>137.08968345000099</v>
      </c>
      <c r="O38" s="1393">
        <v>0</v>
      </c>
      <c r="P38" s="1393">
        <v>0</v>
      </c>
      <c r="Q38" s="1394">
        <v>0</v>
      </c>
      <c r="R38" s="1393">
        <v>0</v>
      </c>
      <c r="S38" s="1395">
        <v>0</v>
      </c>
      <c r="T38" s="1393">
        <v>-3.9987711499999761</v>
      </c>
      <c r="U38" s="1393">
        <v>0</v>
      </c>
      <c r="V38" s="1393">
        <v>0</v>
      </c>
      <c r="W38" s="1393">
        <v>0</v>
      </c>
      <c r="X38" s="1272">
        <v>950.93054078000102</v>
      </c>
      <c r="Y38" s="1068">
        <v>0</v>
      </c>
      <c r="Z38" s="1074">
        <v>950.93054078000102</v>
      </c>
    </row>
    <row r="39" spans="1:27" s="1067" customFormat="1" ht="40.5" customHeight="1">
      <c r="A39" s="479" t="s">
        <v>449</v>
      </c>
      <c r="B39" s="1393">
        <v>0</v>
      </c>
      <c r="C39" s="1393">
        <v>81.181046379999913</v>
      </c>
      <c r="D39" s="1393">
        <v>0</v>
      </c>
      <c r="E39" s="1396">
        <v>-6.9850184000000004</v>
      </c>
      <c r="F39" s="1393">
        <v>16.746464</v>
      </c>
      <c r="G39" s="1393">
        <v>0</v>
      </c>
      <c r="H39" s="1393">
        <v>0</v>
      </c>
      <c r="I39" s="1393">
        <v>13.836307</v>
      </c>
      <c r="J39" s="1393">
        <v>0</v>
      </c>
      <c r="K39" s="1393">
        <v>1.284565</v>
      </c>
      <c r="L39" s="1393">
        <v>5.2947480000000002</v>
      </c>
      <c r="M39" s="1393">
        <v>84.410151647999996</v>
      </c>
      <c r="N39" s="1393">
        <v>0</v>
      </c>
      <c r="O39" s="1396">
        <v>-12.679028000000001</v>
      </c>
      <c r="P39" s="1396">
        <v>-5.7965380399999997</v>
      </c>
      <c r="Q39" s="1397">
        <v>-3.8510945200000002</v>
      </c>
      <c r="R39" s="1396">
        <v>-30.902660000000001</v>
      </c>
      <c r="S39" s="1395">
        <v>1.5637584</v>
      </c>
      <c r="T39" s="1393">
        <v>1.9697768</v>
      </c>
      <c r="U39" s="1393">
        <v>102.87014319999996</v>
      </c>
      <c r="V39" s="1393">
        <v>16.250186509999999</v>
      </c>
      <c r="W39" s="1393">
        <v>3.9480366699999982</v>
      </c>
      <c r="X39" s="1272">
        <v>269.14084464799993</v>
      </c>
      <c r="Y39" s="1389">
        <v>-0.71377000000000002</v>
      </c>
      <c r="Z39" s="1074">
        <v>268.42707464799992</v>
      </c>
    </row>
    <row r="40" spans="1:27" s="1067" customFormat="1" ht="33" customHeight="1">
      <c r="A40" s="799" t="s">
        <v>450</v>
      </c>
      <c r="B40" s="1393">
        <v>0</v>
      </c>
      <c r="C40" s="1393">
        <v>0</v>
      </c>
      <c r="D40" s="1393">
        <v>1.82261104</v>
      </c>
      <c r="E40" s="1393">
        <v>186.47235816999998</v>
      </c>
      <c r="F40" s="1393">
        <v>0</v>
      </c>
      <c r="G40" s="1393">
        <v>0</v>
      </c>
      <c r="H40" s="1393">
        <v>0</v>
      </c>
      <c r="I40" s="1393">
        <v>33.052244391582299</v>
      </c>
      <c r="J40" s="1393">
        <v>0</v>
      </c>
      <c r="K40" s="1396">
        <v>-265.059174633</v>
      </c>
      <c r="L40" s="1393">
        <v>0</v>
      </c>
      <c r="M40" s="1393">
        <v>0</v>
      </c>
      <c r="N40" s="1393">
        <v>0</v>
      </c>
      <c r="O40" s="1393">
        <v>0</v>
      </c>
      <c r="P40" s="1393">
        <v>0</v>
      </c>
      <c r="Q40" s="1394">
        <v>0</v>
      </c>
      <c r="R40" s="1393">
        <v>319.20009085999999</v>
      </c>
      <c r="S40" s="1395">
        <v>0</v>
      </c>
      <c r="T40" s="1393">
        <v>0</v>
      </c>
      <c r="U40" s="1393">
        <v>0</v>
      </c>
      <c r="V40" s="1393">
        <v>39.946126920000005</v>
      </c>
      <c r="W40" s="1393">
        <v>0</v>
      </c>
      <c r="X40" s="1272">
        <v>315.43425674858224</v>
      </c>
      <c r="Y40" s="1068">
        <v>0</v>
      </c>
      <c r="Z40" s="1074">
        <v>315.43425674858224</v>
      </c>
    </row>
    <row r="41" spans="1:27" s="1067" customFormat="1" ht="33" customHeight="1">
      <c r="A41" s="799" t="s">
        <v>451</v>
      </c>
      <c r="B41" s="1393">
        <v>0</v>
      </c>
      <c r="C41" s="1393">
        <v>0</v>
      </c>
      <c r="D41" s="1393">
        <v>0</v>
      </c>
      <c r="E41" s="1393">
        <v>0</v>
      </c>
      <c r="F41" s="1393">
        <v>0</v>
      </c>
      <c r="G41" s="1393">
        <v>6.93472153</v>
      </c>
      <c r="H41" s="1393">
        <v>0</v>
      </c>
      <c r="I41" s="1393">
        <v>0</v>
      </c>
      <c r="J41" s="1393">
        <v>0</v>
      </c>
      <c r="K41" s="1393">
        <v>0</v>
      </c>
      <c r="L41" s="1393">
        <v>0</v>
      </c>
      <c r="M41" s="1393">
        <v>0</v>
      </c>
      <c r="N41" s="1393">
        <v>0</v>
      </c>
      <c r="O41" s="1393">
        <v>0</v>
      </c>
      <c r="P41" s="1393">
        <v>0</v>
      </c>
      <c r="Q41" s="1394">
        <v>0</v>
      </c>
      <c r="R41" s="1393">
        <v>0</v>
      </c>
      <c r="S41" s="1395">
        <v>0</v>
      </c>
      <c r="T41" s="1393">
        <v>0</v>
      </c>
      <c r="U41" s="1393">
        <v>0</v>
      </c>
      <c r="V41" s="1393">
        <v>0</v>
      </c>
      <c r="W41" s="1393">
        <v>0</v>
      </c>
      <c r="X41" s="1272">
        <v>6.93472153</v>
      </c>
      <c r="Y41" s="1068">
        <v>0</v>
      </c>
      <c r="Z41" s="1074">
        <v>6.93472153</v>
      </c>
    </row>
    <row r="42" spans="1:27" s="1067" customFormat="1" ht="33" customHeight="1">
      <c r="A42" s="799" t="s">
        <v>452</v>
      </c>
      <c r="B42" s="1393">
        <v>0</v>
      </c>
      <c r="C42" s="1393">
        <v>0</v>
      </c>
      <c r="D42" s="1393">
        <v>0</v>
      </c>
      <c r="E42" s="1396">
        <v>-774.47805620999895</v>
      </c>
      <c r="F42" s="1396">
        <v>-1078.19585366</v>
      </c>
      <c r="G42" s="1393">
        <v>0</v>
      </c>
      <c r="H42" s="1393">
        <v>0</v>
      </c>
      <c r="I42" s="1393">
        <v>0</v>
      </c>
      <c r="J42" s="1393">
        <v>0</v>
      </c>
      <c r="K42" s="1396">
        <v>-1354.2110464279999</v>
      </c>
      <c r="L42" s="1393">
        <v>0</v>
      </c>
      <c r="M42" s="1396">
        <v>-942.348807563999</v>
      </c>
      <c r="N42" s="1396">
        <v>-146.57947487999999</v>
      </c>
      <c r="O42" s="1393">
        <v>0</v>
      </c>
      <c r="P42" s="1396">
        <v>-596.10151078799981</v>
      </c>
      <c r="Q42" s="1394">
        <v>0</v>
      </c>
      <c r="R42" s="1396">
        <v>-549.3315769400001</v>
      </c>
      <c r="S42" s="1398">
        <v>-11.19259757</v>
      </c>
      <c r="T42" s="1393">
        <v>0</v>
      </c>
      <c r="U42" s="1396">
        <v>-773.27171945999987</v>
      </c>
      <c r="V42" s="1393">
        <v>0</v>
      </c>
      <c r="W42" s="1393">
        <v>0</v>
      </c>
      <c r="X42" s="1382">
        <v>-6225.7106434999978</v>
      </c>
      <c r="Y42" s="1389">
        <v>-14.205313</v>
      </c>
      <c r="Z42" s="1387">
        <v>-6239.9159564999982</v>
      </c>
    </row>
    <row r="43" spans="1:27" s="1067" customFormat="1" ht="33" customHeight="1">
      <c r="A43" s="802" t="s">
        <v>453</v>
      </c>
      <c r="B43" s="1380">
        <v>-215.87908275000001</v>
      </c>
      <c r="C43" s="1380">
        <v>-35310.307441249992</v>
      </c>
      <c r="D43" s="1380">
        <v>-3.9151119999999873E-2</v>
      </c>
      <c r="E43" s="1380">
        <v>-2961.5640432000009</v>
      </c>
      <c r="F43" s="1380">
        <v>-4296.0369507100004</v>
      </c>
      <c r="G43" s="1380">
        <v>-10.722421919999999</v>
      </c>
      <c r="H43" s="1380">
        <v>-272.69960030999999</v>
      </c>
      <c r="I43" s="1380">
        <v>-2540.9643761484376</v>
      </c>
      <c r="J43" s="1380">
        <v>-132.69761436250099</v>
      </c>
      <c r="K43" s="1380">
        <v>-5415.5596206400005</v>
      </c>
      <c r="L43" s="1380">
        <v>-47.710357840000007</v>
      </c>
      <c r="M43" s="1380">
        <v>-3684.9850786455017</v>
      </c>
      <c r="N43" s="1380">
        <v>-595.4635758799991</v>
      </c>
      <c r="O43" s="1380">
        <v>-406.09285754000001</v>
      </c>
      <c r="P43" s="1380">
        <v>-2390.2025811919998</v>
      </c>
      <c r="Q43" s="1380">
        <v>-3.8510945200000002</v>
      </c>
      <c r="R43" s="1380">
        <v>-2228.2289677300005</v>
      </c>
      <c r="S43" s="1380">
        <v>-43.206631850000008</v>
      </c>
      <c r="T43" s="1380">
        <v>-1328.4781614900003</v>
      </c>
      <c r="U43" s="1380">
        <v>-2990.2167346200004</v>
      </c>
      <c r="V43" s="1380">
        <v>-586.63204499999995</v>
      </c>
      <c r="W43" s="1380">
        <v>-171.73905591000005</v>
      </c>
      <c r="X43" s="1383">
        <v>-65633.277444628431</v>
      </c>
      <c r="Y43" s="1385">
        <v>-57.535021719999989</v>
      </c>
      <c r="Z43" s="1386">
        <v>-65690.812466348434</v>
      </c>
    </row>
    <row r="44" spans="1:27" s="1067" customFormat="1" ht="33" customHeight="1" thickBot="1">
      <c r="A44" s="803" t="s">
        <v>454</v>
      </c>
      <c r="B44" s="1381">
        <v>-124.74180483756081</v>
      </c>
      <c r="C44" s="1381">
        <v>-13128.074990509995</v>
      </c>
      <c r="D44" s="1381">
        <v>-44.529807730000002</v>
      </c>
      <c r="E44" s="1381">
        <v>-444.49203528550061</v>
      </c>
      <c r="F44" s="1403">
        <v>629.98363157561016</v>
      </c>
      <c r="G44" s="1381">
        <v>-7.8566202700000174</v>
      </c>
      <c r="H44" s="1403">
        <v>749.06487229000072</v>
      </c>
      <c r="I44" s="1381">
        <v>-1885.5825214200568</v>
      </c>
      <c r="J44" s="1381">
        <v>-1488.9537553598411</v>
      </c>
      <c r="K44" s="1381">
        <v>-3904.3517622290356</v>
      </c>
      <c r="L44" s="1381">
        <v>-119.00861384000009</v>
      </c>
      <c r="M44" s="1403">
        <v>5618.5462270983653</v>
      </c>
      <c r="N44" s="1403">
        <v>731.89621409002075</v>
      </c>
      <c r="O44" s="1381">
        <v>-418.16110417000283</v>
      </c>
      <c r="P44" s="1381">
        <v>-970.19222845169315</v>
      </c>
      <c r="Q44" s="1403">
        <v>92.110236749999956</v>
      </c>
      <c r="R44" s="1403">
        <v>3196.5157158799993</v>
      </c>
      <c r="S44" s="1381">
        <v>-106.06906366948088</v>
      </c>
      <c r="T44" s="1403">
        <v>275.64031753999461</v>
      </c>
      <c r="U44" s="1403">
        <v>3629.1570186483532</v>
      </c>
      <c r="V44" s="1381">
        <v>-249.93508183</v>
      </c>
      <c r="W44" s="1381">
        <v>-148.56281538000241</v>
      </c>
      <c r="X44" s="1384">
        <v>-8117.5979711108275</v>
      </c>
      <c r="Y44" s="1079">
        <v>197.93827400316184</v>
      </c>
      <c r="Z44" s="1388">
        <v>-7919.659697107666</v>
      </c>
    </row>
    <row r="45" spans="1:27" ht="24" customHeight="1" thickTop="1">
      <c r="A45" s="99" t="s">
        <v>144</v>
      </c>
      <c r="B45" s="1267"/>
    </row>
    <row r="46" spans="1:27">
      <c r="C46" s="1266"/>
      <c r="D46" s="1266"/>
      <c r="E46" s="1266"/>
      <c r="F46" s="1266"/>
      <c r="G46" s="1266"/>
      <c r="H46" s="1266"/>
      <c r="I46" s="1266"/>
      <c r="J46" s="1266"/>
      <c r="K46" s="1266"/>
      <c r="L46" s="1266"/>
      <c r="M46" s="1266"/>
      <c r="N46" s="1266"/>
      <c r="O46" s="1266"/>
      <c r="P46" s="1266"/>
      <c r="Q46" s="1266"/>
      <c r="R46" s="1266"/>
      <c r="S46" s="1266"/>
      <c r="T46" s="1266"/>
      <c r="U46" s="1266"/>
      <c r="V46" s="1266"/>
      <c r="W46" s="1266"/>
      <c r="X46" s="1266"/>
      <c r="Y46" s="1266"/>
      <c r="Z46" s="1266"/>
    </row>
    <row r="47" spans="1:27">
      <c r="C47" s="1266"/>
      <c r="D47" s="1266"/>
      <c r="E47" s="1266"/>
      <c r="F47" s="1266"/>
      <c r="G47" s="1266"/>
      <c r="H47" s="1266"/>
      <c r="I47" s="1266"/>
      <c r="J47" s="1266"/>
      <c r="K47" s="1266"/>
      <c r="L47" s="1266"/>
      <c r="M47" s="1266"/>
      <c r="N47" s="1266"/>
      <c r="O47" s="1266"/>
      <c r="P47" s="1266"/>
      <c r="Q47" s="1266"/>
      <c r="R47" s="1266"/>
      <c r="S47" s="1266"/>
      <c r="T47" s="1266"/>
      <c r="U47" s="1266"/>
      <c r="V47" s="1266"/>
      <c r="W47" s="1266"/>
      <c r="X47" s="1266"/>
      <c r="Y47" s="1266"/>
      <c r="Z47" s="1266"/>
    </row>
    <row r="48" spans="1:27">
      <c r="C48" s="1266"/>
      <c r="D48" s="1266"/>
      <c r="E48" s="1266"/>
      <c r="F48" s="1266"/>
      <c r="G48" s="1266"/>
      <c r="H48" s="1266"/>
      <c r="I48" s="1266"/>
      <c r="J48" s="1266"/>
      <c r="K48" s="1266"/>
      <c r="L48" s="1266"/>
      <c r="M48" s="1266"/>
      <c r="N48" s="1266"/>
      <c r="O48" s="1266"/>
      <c r="P48" s="1266"/>
      <c r="Q48" s="1266"/>
      <c r="R48" s="1266"/>
      <c r="S48" s="1266"/>
      <c r="T48" s="1266"/>
      <c r="U48" s="1266"/>
      <c r="V48" s="1266"/>
      <c r="W48" s="1266"/>
      <c r="X48" s="1266"/>
      <c r="Y48" s="1266"/>
      <c r="Z48" s="1266"/>
    </row>
    <row r="49" spans="3:26">
      <c r="C49" s="1266"/>
      <c r="D49" s="1266"/>
      <c r="E49" s="1266"/>
      <c r="F49" s="1266"/>
      <c r="G49" s="1266"/>
      <c r="H49" s="1266"/>
      <c r="I49" s="1266"/>
      <c r="J49" s="1266"/>
      <c r="K49" s="1266"/>
      <c r="L49" s="1266"/>
      <c r="M49" s="1266"/>
      <c r="N49" s="1266"/>
      <c r="O49" s="1266"/>
      <c r="P49" s="1266"/>
      <c r="Q49" s="1266"/>
      <c r="R49" s="1266"/>
      <c r="S49" s="1266"/>
      <c r="T49" s="1266"/>
      <c r="U49" s="1266"/>
      <c r="V49" s="1266"/>
      <c r="W49" s="1266"/>
      <c r="X49" s="1266"/>
      <c r="Y49" s="1266"/>
      <c r="Z49" s="1266"/>
    </row>
    <row r="50" spans="3:26">
      <c r="C50" s="1266"/>
      <c r="D50" s="1266"/>
      <c r="E50" s="1266"/>
      <c r="F50" s="1266"/>
      <c r="G50" s="1266"/>
      <c r="H50" s="1266"/>
      <c r="I50" s="1266"/>
      <c r="J50" s="1266"/>
      <c r="K50" s="1266"/>
      <c r="L50" s="1266"/>
      <c r="M50" s="1266"/>
      <c r="N50" s="1266"/>
      <c r="O50" s="1266"/>
      <c r="P50" s="1266"/>
      <c r="Q50" s="1266"/>
      <c r="R50" s="1266"/>
      <c r="S50" s="1266"/>
      <c r="T50" s="1266"/>
      <c r="U50" s="1266"/>
      <c r="V50" s="1266"/>
      <c r="W50" s="1266"/>
      <c r="X50" s="1266"/>
      <c r="Y50" s="1266"/>
      <c r="Z50" s="1266"/>
    </row>
    <row r="51" spans="3:26">
      <c r="C51" s="1266"/>
      <c r="D51" s="1266"/>
      <c r="E51" s="1266"/>
      <c r="F51" s="1266"/>
      <c r="G51" s="1266"/>
      <c r="H51" s="1266"/>
      <c r="I51" s="1266"/>
      <c r="J51" s="1266"/>
      <c r="K51" s="1266"/>
      <c r="L51" s="1266"/>
      <c r="M51" s="1266"/>
      <c r="N51" s="1266"/>
      <c r="O51" s="1266"/>
      <c r="P51" s="1266"/>
      <c r="Q51" s="1266"/>
      <c r="R51" s="1266"/>
      <c r="S51" s="1266"/>
      <c r="T51" s="1266"/>
      <c r="U51" s="1266"/>
      <c r="V51" s="1266"/>
      <c r="W51" s="1266"/>
      <c r="X51" s="1266"/>
      <c r="Y51" s="1266"/>
      <c r="Z51" s="1266"/>
    </row>
    <row r="52" spans="3:26">
      <c r="C52" s="1266"/>
      <c r="D52" s="1266"/>
      <c r="E52" s="1266"/>
      <c r="F52" s="1266"/>
      <c r="G52" s="1266"/>
      <c r="H52" s="1266"/>
      <c r="I52" s="1266"/>
      <c r="J52" s="1266"/>
      <c r="K52" s="1266"/>
      <c r="L52" s="1266"/>
      <c r="M52" s="1266"/>
      <c r="N52" s="1266"/>
      <c r="O52" s="1266"/>
      <c r="P52" s="1266"/>
      <c r="Q52" s="1266"/>
      <c r="R52" s="1266"/>
      <c r="S52" s="1266"/>
      <c r="T52" s="1266"/>
      <c r="U52" s="1266"/>
      <c r="V52" s="1266"/>
      <c r="W52" s="1266"/>
      <c r="X52" s="1266"/>
      <c r="Y52" s="1266"/>
      <c r="Z52" s="1266"/>
    </row>
  </sheetData>
  <mergeCells count="9">
    <mergeCell ref="A1:C1"/>
    <mergeCell ref="A2:C2"/>
    <mergeCell ref="X4:X5"/>
    <mergeCell ref="Y4:Y5"/>
    <mergeCell ref="Z4:Z5"/>
    <mergeCell ref="A3:B3"/>
    <mergeCell ref="A4:A5"/>
    <mergeCell ref="B4:W4"/>
    <mergeCell ref="V3:Z3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horizontalDpi="200" verticalDpi="200" r:id="rId1"/>
  <rowBreaks count="1" manualBreakCount="1">
    <brk id="30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Z55"/>
  <sheetViews>
    <sheetView zoomScale="80" zoomScaleNormal="80" workbookViewId="0">
      <selection sqref="A1:XFD1048576"/>
    </sheetView>
  </sheetViews>
  <sheetFormatPr defaultColWidth="9" defaultRowHeight="15.75"/>
  <cols>
    <col min="1" max="1" width="41" style="98" customWidth="1"/>
    <col min="2" max="2" width="10.42578125" style="98" bestFit="1" customWidth="1"/>
    <col min="3" max="3" width="12" style="1064" customWidth="1"/>
    <col min="4" max="4" width="12.140625" style="1064" customWidth="1"/>
    <col min="5" max="6" width="10.5703125" style="1064" bestFit="1" customWidth="1"/>
    <col min="7" max="7" width="11.42578125" style="1064" customWidth="1"/>
    <col min="8" max="8" width="10.28515625" style="1064" bestFit="1" customWidth="1"/>
    <col min="9" max="10" width="10.42578125" style="1064" bestFit="1" customWidth="1"/>
    <col min="11" max="11" width="11.42578125" style="1064" bestFit="1" customWidth="1"/>
    <col min="12" max="12" width="10.85546875" style="1064" customWidth="1"/>
    <col min="13" max="13" width="11.42578125" style="1064" bestFit="1" customWidth="1"/>
    <col min="14" max="14" width="10.140625" style="1064" bestFit="1" customWidth="1"/>
    <col min="15" max="15" width="9" style="1064" bestFit="1" customWidth="1"/>
    <col min="16" max="16" width="10.5703125" style="1064" bestFit="1" customWidth="1"/>
    <col min="17" max="17" width="9" style="1064" bestFit="1" customWidth="1"/>
    <col min="18" max="18" width="10.42578125" style="1064" bestFit="1" customWidth="1"/>
    <col min="19" max="19" width="9" style="1064" bestFit="1" customWidth="1"/>
    <col min="20" max="20" width="10.42578125" style="1064" bestFit="1" customWidth="1"/>
    <col min="21" max="21" width="11.5703125" style="1064" bestFit="1" customWidth="1"/>
    <col min="22" max="23" width="10.28515625" style="1064" bestFit="1" customWidth="1"/>
    <col min="24" max="24" width="13.140625" style="1064" customWidth="1"/>
    <col min="25" max="25" width="9.140625" style="1064" bestFit="1" customWidth="1"/>
    <col min="26" max="26" width="12.85546875" style="1064" customWidth="1"/>
    <col min="27" max="16384" width="9" style="1064"/>
  </cols>
  <sheetData>
    <row r="1" spans="1:26" ht="28.5">
      <c r="A1" s="1635" t="s">
        <v>860</v>
      </c>
      <c r="B1" s="1635"/>
      <c r="C1" s="1635"/>
      <c r="D1" s="1635"/>
    </row>
    <row r="2" spans="1:26" ht="28.5">
      <c r="A2" s="1635" t="s">
        <v>930</v>
      </c>
      <c r="B2" s="1635"/>
      <c r="C2" s="1635"/>
      <c r="D2" s="1635"/>
    </row>
    <row r="3" spans="1:26" ht="20.25" customHeight="1">
      <c r="A3" s="1636"/>
      <c r="B3" s="1636"/>
      <c r="C3" s="1065">
        <v>1000000</v>
      </c>
      <c r="V3" s="1649" t="s">
        <v>269</v>
      </c>
      <c r="W3" s="1649"/>
      <c r="X3" s="1649"/>
      <c r="Y3" s="1649"/>
      <c r="Z3" s="1649"/>
    </row>
    <row r="4" spans="1:26" s="1080" customFormat="1" ht="17.25">
      <c r="A4" s="1654" t="s">
        <v>0</v>
      </c>
      <c r="B4" s="1655" t="s">
        <v>377</v>
      </c>
      <c r="C4" s="1655"/>
      <c r="D4" s="1655"/>
      <c r="E4" s="1655"/>
      <c r="F4" s="1655"/>
      <c r="G4" s="1655"/>
      <c r="H4" s="1655"/>
      <c r="I4" s="1655"/>
      <c r="J4" s="1655"/>
      <c r="K4" s="1655"/>
      <c r="L4" s="1655"/>
      <c r="M4" s="1655"/>
      <c r="N4" s="1655"/>
      <c r="O4" s="1655"/>
      <c r="P4" s="1655"/>
      <c r="Q4" s="1655"/>
      <c r="R4" s="1655"/>
      <c r="S4" s="1655"/>
      <c r="T4" s="1655"/>
      <c r="U4" s="1655"/>
      <c r="V4" s="1655"/>
      <c r="W4" s="1655"/>
      <c r="X4" s="1652" t="s">
        <v>270</v>
      </c>
      <c r="Y4" s="1650" t="s">
        <v>381</v>
      </c>
      <c r="Z4" s="1652" t="s">
        <v>407</v>
      </c>
    </row>
    <row r="5" spans="1:26" s="1080" customFormat="1" ht="17.25">
      <c r="A5" s="1654"/>
      <c r="B5" s="119" t="s">
        <v>799</v>
      </c>
      <c r="C5" s="119" t="s">
        <v>169</v>
      </c>
      <c r="D5" s="119" t="s">
        <v>284</v>
      </c>
      <c r="E5" s="119" t="s">
        <v>171</v>
      </c>
      <c r="F5" s="119" t="s">
        <v>172</v>
      </c>
      <c r="G5" s="119" t="s">
        <v>173</v>
      </c>
      <c r="H5" s="119" t="s">
        <v>174</v>
      </c>
      <c r="I5" s="119" t="s">
        <v>175</v>
      </c>
      <c r="J5" s="119" t="s">
        <v>176</v>
      </c>
      <c r="K5" s="119" t="s">
        <v>177</v>
      </c>
      <c r="L5" s="119" t="s">
        <v>178</v>
      </c>
      <c r="M5" s="119" t="s">
        <v>179</v>
      </c>
      <c r="N5" s="119" t="s">
        <v>180</v>
      </c>
      <c r="O5" s="119" t="s">
        <v>181</v>
      </c>
      <c r="P5" s="119" t="s">
        <v>182</v>
      </c>
      <c r="Q5" s="119" t="s">
        <v>183</v>
      </c>
      <c r="R5" s="119" t="s">
        <v>184</v>
      </c>
      <c r="S5" s="119" t="s">
        <v>796</v>
      </c>
      <c r="T5" s="119" t="s">
        <v>344</v>
      </c>
      <c r="U5" s="119" t="s">
        <v>185</v>
      </c>
      <c r="V5" s="119" t="s">
        <v>186</v>
      </c>
      <c r="W5" s="119" t="s">
        <v>187</v>
      </c>
      <c r="X5" s="1656"/>
      <c r="Y5" s="1651"/>
      <c r="Z5" s="1653"/>
    </row>
    <row r="6" spans="1:26" s="1067" customFormat="1" ht="36" customHeight="1">
      <c r="A6" s="804" t="s">
        <v>455</v>
      </c>
      <c r="B6" s="1089"/>
      <c r="C6" s="1089"/>
      <c r="D6" s="1089"/>
      <c r="E6" s="1089"/>
      <c r="F6" s="1089"/>
      <c r="G6" s="1089"/>
      <c r="H6" s="1089"/>
      <c r="I6" s="1089"/>
      <c r="J6" s="1089"/>
      <c r="K6" s="1089"/>
      <c r="L6" s="1089"/>
      <c r="M6" s="1089"/>
      <c r="N6" s="1089"/>
      <c r="O6" s="1089"/>
      <c r="P6" s="1089"/>
      <c r="Q6" s="1089"/>
      <c r="R6" s="1089"/>
      <c r="S6" s="1089"/>
      <c r="T6" s="1089"/>
      <c r="U6" s="1089"/>
      <c r="V6" s="1089"/>
      <c r="W6" s="1089"/>
      <c r="X6" s="1090"/>
      <c r="Y6" s="1089"/>
      <c r="Z6" s="1090"/>
    </row>
    <row r="7" spans="1:26" s="1067" customFormat="1" ht="29.25" customHeight="1">
      <c r="A7" s="805" t="s">
        <v>456</v>
      </c>
      <c r="B7" s="1091">
        <v>1854.6119346400001</v>
      </c>
      <c r="C7" s="1091">
        <v>14081.820800629999</v>
      </c>
      <c r="D7" s="1091">
        <v>30.332836820000001</v>
      </c>
      <c r="E7" s="1091">
        <v>2669.52422583</v>
      </c>
      <c r="F7" s="1091">
        <v>2628.8892000599999</v>
      </c>
      <c r="G7" s="1091">
        <v>0.3041896</v>
      </c>
      <c r="H7" s="1091">
        <v>1488.7951479600001</v>
      </c>
      <c r="I7" s="1091">
        <v>4017.1158685</v>
      </c>
      <c r="J7" s="1091">
        <v>1244.0255241500001</v>
      </c>
      <c r="K7" s="1091">
        <v>3766.976423441</v>
      </c>
      <c r="L7" s="1091">
        <v>0</v>
      </c>
      <c r="M7" s="1091">
        <v>5111.8263210700006</v>
      </c>
      <c r="N7" s="1091">
        <v>1070.8134056199999</v>
      </c>
      <c r="O7" s="1091">
        <v>225.31343360000011</v>
      </c>
      <c r="P7" s="1091">
        <v>2898.0688817599998</v>
      </c>
      <c r="Q7" s="1091">
        <v>102.60345230999999</v>
      </c>
      <c r="R7" s="1091">
        <v>2033.3333784599999</v>
      </c>
      <c r="S7" s="1091">
        <v>137.17018139000001</v>
      </c>
      <c r="T7" s="1091">
        <v>1078.0972552200001</v>
      </c>
      <c r="U7" s="1091">
        <v>7942.3043425700007</v>
      </c>
      <c r="V7" s="1091">
        <v>938.37453761000006</v>
      </c>
      <c r="W7" s="1091">
        <v>347.00297091999994</v>
      </c>
      <c r="X7" s="1092">
        <v>53667.30431216101</v>
      </c>
      <c r="Y7" s="1091">
        <v>0</v>
      </c>
      <c r="Z7" s="1092">
        <v>53667.30431216101</v>
      </c>
    </row>
    <row r="8" spans="1:26" s="1067" customFormat="1" ht="29.25" customHeight="1">
      <c r="A8" s="805" t="s">
        <v>150</v>
      </c>
      <c r="B8" s="1091">
        <v>0</v>
      </c>
      <c r="C8" s="1091">
        <v>0</v>
      </c>
      <c r="D8" s="1091">
        <v>0</v>
      </c>
      <c r="E8" s="1091">
        <v>-0.31560059538542823</v>
      </c>
      <c r="F8" s="1091">
        <v>0</v>
      </c>
      <c r="G8" s="1091">
        <v>0</v>
      </c>
      <c r="H8" s="1091">
        <v>0</v>
      </c>
      <c r="I8" s="1091">
        <v>0</v>
      </c>
      <c r="J8" s="1091">
        <v>0</v>
      </c>
      <c r="K8" s="1091">
        <v>0</v>
      </c>
      <c r="L8" s="1091">
        <v>1.2535050000000001E-2</v>
      </c>
      <c r="M8" s="1091">
        <v>0</v>
      </c>
      <c r="N8" s="1091">
        <v>0</v>
      </c>
      <c r="O8" s="1091">
        <v>0</v>
      </c>
      <c r="P8" s="1091"/>
      <c r="Q8" s="1091">
        <v>0</v>
      </c>
      <c r="R8" s="1091">
        <v>1.69614259</v>
      </c>
      <c r="S8" s="1091">
        <v>0</v>
      </c>
      <c r="T8" s="1091">
        <v>9.1119600000000005E-3</v>
      </c>
      <c r="U8" s="1091">
        <v>1.918694E-2</v>
      </c>
      <c r="V8" s="1091">
        <v>0</v>
      </c>
      <c r="W8" s="1091">
        <v>0</v>
      </c>
      <c r="X8" s="1092">
        <v>1.4213759446145717</v>
      </c>
      <c r="Y8" s="1091">
        <v>548.59478485</v>
      </c>
      <c r="Z8" s="1092">
        <v>550.01616079461462</v>
      </c>
    </row>
    <row r="9" spans="1:26" s="1067" customFormat="1" ht="29.25" customHeight="1">
      <c r="A9" s="805" t="s">
        <v>457</v>
      </c>
      <c r="B9" s="1093">
        <v>0</v>
      </c>
      <c r="C9" s="1093">
        <v>0</v>
      </c>
      <c r="D9" s="1093">
        <v>0</v>
      </c>
      <c r="E9" s="1093">
        <v>876.75192826</v>
      </c>
      <c r="F9" s="1093">
        <v>826.34498123000003</v>
      </c>
      <c r="G9" s="1093">
        <v>0</v>
      </c>
      <c r="H9" s="1093">
        <v>17.706542930000001</v>
      </c>
      <c r="I9" s="1093">
        <v>396.25585258999996</v>
      </c>
      <c r="J9" s="1093">
        <v>1108.2594252599999</v>
      </c>
      <c r="K9" s="1093">
        <v>4089.0781340139997</v>
      </c>
      <c r="L9" s="1093">
        <v>5.9976766799999996</v>
      </c>
      <c r="M9" s="1093">
        <v>3918.4249298300006</v>
      </c>
      <c r="N9" s="1093">
        <v>428.15058038999996</v>
      </c>
      <c r="O9" s="1093">
        <v>187.5630178900002</v>
      </c>
      <c r="P9" s="1093">
        <v>184.61343706</v>
      </c>
      <c r="Q9" s="1093">
        <v>43.493296829999998</v>
      </c>
      <c r="R9" s="1093">
        <v>790.01711422000005</v>
      </c>
      <c r="S9" s="1093">
        <v>0</v>
      </c>
      <c r="T9" s="1093">
        <v>135.75951399000002</v>
      </c>
      <c r="U9" s="1093">
        <v>3486.5278768999992</v>
      </c>
      <c r="V9" s="1093">
        <v>0</v>
      </c>
      <c r="W9" s="1093">
        <v>358.70223573999999</v>
      </c>
      <c r="X9" s="1094">
        <v>16853.646543813997</v>
      </c>
      <c r="Y9" s="1093">
        <v>0</v>
      </c>
      <c r="Z9" s="1094">
        <v>16853.646543813997</v>
      </c>
    </row>
    <row r="10" spans="1:26" s="1081" customFormat="1" ht="36" customHeight="1">
      <c r="A10" s="838" t="s">
        <v>458</v>
      </c>
      <c r="B10" s="1095">
        <v>1854.6119346400001</v>
      </c>
      <c r="C10" s="1095">
        <v>14081.820800629999</v>
      </c>
      <c r="D10" s="1095">
        <v>30.332836820000001</v>
      </c>
      <c r="E10" s="1095">
        <v>3545.9605534946145</v>
      </c>
      <c r="F10" s="1095">
        <v>3455.2341812899999</v>
      </c>
      <c r="G10" s="1095">
        <v>0.3041896</v>
      </c>
      <c r="H10" s="1095">
        <v>1506.5016908900002</v>
      </c>
      <c r="I10" s="1095">
        <v>4413.3717210900004</v>
      </c>
      <c r="J10" s="1095">
        <v>2352.2849494100001</v>
      </c>
      <c r="K10" s="1095">
        <v>7856.0545574549997</v>
      </c>
      <c r="L10" s="1095">
        <v>6.01021173</v>
      </c>
      <c r="M10" s="1095">
        <v>9030.2512509000007</v>
      </c>
      <c r="N10" s="1095">
        <v>1498.9639860099999</v>
      </c>
      <c r="O10" s="1095">
        <v>412.87645149000031</v>
      </c>
      <c r="P10" s="1095">
        <v>3082.6823188199996</v>
      </c>
      <c r="Q10" s="1095">
        <v>146.09674913999999</v>
      </c>
      <c r="R10" s="1095">
        <v>2825.04663527</v>
      </c>
      <c r="S10" s="1095">
        <v>137.17018139000001</v>
      </c>
      <c r="T10" s="1095">
        <v>1213.86588117</v>
      </c>
      <c r="U10" s="1095">
        <v>11428.85140641</v>
      </c>
      <c r="V10" s="1095">
        <v>938.37453761000006</v>
      </c>
      <c r="W10" s="1095">
        <v>705.70520665999993</v>
      </c>
      <c r="X10" s="1096">
        <v>70522.372231919609</v>
      </c>
      <c r="Y10" s="1095">
        <v>548.59478485</v>
      </c>
      <c r="Z10" s="1096">
        <v>71070.967016769602</v>
      </c>
    </row>
    <row r="11" spans="1:26" s="1067" customFormat="1" ht="36" customHeight="1">
      <c r="A11" s="806" t="s">
        <v>459</v>
      </c>
      <c r="B11" s="1097"/>
      <c r="C11" s="1097"/>
      <c r="D11" s="1097"/>
      <c r="E11" s="1097"/>
      <c r="F11" s="1097"/>
      <c r="G11" s="1097"/>
      <c r="H11" s="1097"/>
      <c r="I11" s="1097"/>
      <c r="J11" s="1097"/>
      <c r="K11" s="1097"/>
      <c r="L11" s="1097"/>
      <c r="M11" s="1097"/>
      <c r="N11" s="1097"/>
      <c r="O11" s="1097"/>
      <c r="P11" s="1097"/>
      <c r="Q11" s="1097"/>
      <c r="R11" s="1097"/>
      <c r="S11" s="1097"/>
      <c r="T11" s="1097"/>
      <c r="U11" s="1097"/>
      <c r="V11" s="1097"/>
      <c r="W11" s="1097"/>
      <c r="X11" s="1098">
        <v>0</v>
      </c>
      <c r="Y11" s="1097"/>
      <c r="Z11" s="1098">
        <v>0</v>
      </c>
    </row>
    <row r="12" spans="1:26" s="1067" customFormat="1" ht="29.25" customHeight="1">
      <c r="A12" s="807" t="s">
        <v>460</v>
      </c>
      <c r="B12" s="1099">
        <v>0.50647399999999998</v>
      </c>
      <c r="C12" s="1099">
        <v>2.8856890000000002</v>
      </c>
      <c r="D12" s="1099">
        <v>1.17E-2</v>
      </c>
      <c r="E12" s="1099">
        <v>5.5225140000000001</v>
      </c>
      <c r="F12" s="1099">
        <v>0</v>
      </c>
      <c r="G12" s="1099">
        <v>0</v>
      </c>
      <c r="H12" s="1099">
        <v>2.9700000000000001E-2</v>
      </c>
      <c r="I12" s="1099">
        <v>31.380969019999998</v>
      </c>
      <c r="J12" s="1099">
        <v>0.15045</v>
      </c>
      <c r="K12" s="1099">
        <v>3.2727240000000002</v>
      </c>
      <c r="L12" s="1099">
        <v>0</v>
      </c>
      <c r="M12" s="1099">
        <v>0.40450640000000004</v>
      </c>
      <c r="N12" s="1099">
        <v>0.22357099999999999</v>
      </c>
      <c r="O12" s="1099">
        <v>0.41779899999999998</v>
      </c>
      <c r="P12" s="1099">
        <v>0.79269999999999996</v>
      </c>
      <c r="Q12" s="1099">
        <v>1.1443261999999998</v>
      </c>
      <c r="R12" s="1099">
        <v>3.9753919999999998E-2</v>
      </c>
      <c r="S12" s="1099">
        <v>5.7999999999999996E-3</v>
      </c>
      <c r="T12" s="1099">
        <v>0.40993209999999997</v>
      </c>
      <c r="U12" s="1099">
        <v>14.925254089999999</v>
      </c>
      <c r="V12" s="1091">
        <v>0</v>
      </c>
      <c r="W12" s="1099">
        <v>1.6300972499999999</v>
      </c>
      <c r="X12" s="1100">
        <v>63.753959980000012</v>
      </c>
      <c r="Y12" s="1099">
        <v>0</v>
      </c>
      <c r="Z12" s="1100">
        <v>63.753959980000012</v>
      </c>
    </row>
    <row r="13" spans="1:26" s="1067" customFormat="1" ht="29.25" customHeight="1">
      <c r="A13" s="805" t="s">
        <v>461</v>
      </c>
      <c r="B13" s="1091">
        <v>4.30518818</v>
      </c>
      <c r="C13" s="1091">
        <v>119.15455839000001</v>
      </c>
      <c r="D13" s="1091">
        <v>2.0795000000000001E-2</v>
      </c>
      <c r="E13" s="1091">
        <v>10.85745392651345</v>
      </c>
      <c r="F13" s="1091">
        <v>10.462249910000001</v>
      </c>
      <c r="G13" s="1091">
        <v>0</v>
      </c>
      <c r="H13" s="1091">
        <v>7.4373725899999998</v>
      </c>
      <c r="I13" s="1091">
        <v>0</v>
      </c>
      <c r="J13" s="1091">
        <v>2.8838692000000004</v>
      </c>
      <c r="K13" s="1091">
        <v>210.44234281000001</v>
      </c>
      <c r="L13" s="1091">
        <v>2.0299999999999999E-2</v>
      </c>
      <c r="M13" s="1091">
        <v>39.107280920000001</v>
      </c>
      <c r="N13" s="1091">
        <v>0.69901000000000002</v>
      </c>
      <c r="O13" s="1091">
        <v>0.43024600000000002</v>
      </c>
      <c r="P13" s="1091">
        <v>7.4623598900000001</v>
      </c>
      <c r="Q13" s="1091">
        <v>0.41118072</v>
      </c>
      <c r="R13" s="1091">
        <v>9.4128896999999991</v>
      </c>
      <c r="S13" s="1091">
        <v>0.25515220000000005</v>
      </c>
      <c r="T13" s="1091">
        <v>6.8923476100000007</v>
      </c>
      <c r="U13" s="1091">
        <v>23.295308890000001</v>
      </c>
      <c r="V13" s="1091">
        <v>1.7688790000000001</v>
      </c>
      <c r="W13" s="1091">
        <v>3.0073083999999999</v>
      </c>
      <c r="X13" s="1092">
        <v>458.32609333651351</v>
      </c>
      <c r="Y13" s="1091">
        <v>0</v>
      </c>
      <c r="Z13" s="1092">
        <v>458.32609333651351</v>
      </c>
    </row>
    <row r="14" spans="1:26" s="1067" customFormat="1" ht="29.25" customHeight="1">
      <c r="A14" s="805" t="s">
        <v>462</v>
      </c>
      <c r="B14" s="1091">
        <v>46.334322540000002</v>
      </c>
      <c r="C14" s="1091">
        <v>14962.18287388</v>
      </c>
      <c r="D14" s="1091">
        <v>1.2470205000000001</v>
      </c>
      <c r="E14" s="1091">
        <v>814.75112077999995</v>
      </c>
      <c r="F14" s="1091">
        <v>510.70937124</v>
      </c>
      <c r="G14" s="1091">
        <v>1.9189950000000001E-2</v>
      </c>
      <c r="H14" s="1091">
        <v>264.18494599000002</v>
      </c>
      <c r="I14" s="1091">
        <v>216.16104512999999</v>
      </c>
      <c r="J14" s="1091">
        <v>96.878175200000001</v>
      </c>
      <c r="K14" s="1091">
        <v>516.92267642999991</v>
      </c>
      <c r="L14" s="1091">
        <v>0.67290316000000006</v>
      </c>
      <c r="M14" s="1091">
        <v>204.83474497999998</v>
      </c>
      <c r="N14" s="1091">
        <v>130.07922210999999</v>
      </c>
      <c r="O14" s="1091">
        <v>49.692527390000002</v>
      </c>
      <c r="P14" s="1091">
        <v>266.97621201999999</v>
      </c>
      <c r="Q14" s="1091">
        <v>102.44560093</v>
      </c>
      <c r="R14" s="1091">
        <v>219.34979188999998</v>
      </c>
      <c r="S14" s="1091">
        <v>4.8514219900000004</v>
      </c>
      <c r="T14" s="1091">
        <v>128.25642827999999</v>
      </c>
      <c r="U14" s="1091">
        <v>1298.7156530999996</v>
      </c>
      <c r="V14" s="1091">
        <v>0</v>
      </c>
      <c r="W14" s="1091">
        <v>126.42848666999998</v>
      </c>
      <c r="X14" s="1092">
        <v>19961.693734159999</v>
      </c>
      <c r="Y14" s="1091">
        <v>0</v>
      </c>
      <c r="Z14" s="1092">
        <v>19961.693734159999</v>
      </c>
    </row>
    <row r="15" spans="1:26" s="1067" customFormat="1" ht="29.25" customHeight="1">
      <c r="A15" s="805" t="s">
        <v>463</v>
      </c>
      <c r="B15" s="1093">
        <v>3.6143378999999998</v>
      </c>
      <c r="C15" s="1093">
        <v>668.27999282000007</v>
      </c>
      <c r="D15" s="1093">
        <v>101.15103648</v>
      </c>
      <c r="E15" s="1093">
        <v>0</v>
      </c>
      <c r="F15" s="1093">
        <v>224.26962194999999</v>
      </c>
      <c r="G15" s="1093">
        <v>0</v>
      </c>
      <c r="H15" s="1093">
        <v>303.07466404000002</v>
      </c>
      <c r="I15" s="1093">
        <v>273.61125714999997</v>
      </c>
      <c r="J15" s="1093">
        <v>5.4364073600000005</v>
      </c>
      <c r="K15" s="1093">
        <v>0</v>
      </c>
      <c r="L15" s="1093">
        <v>0</v>
      </c>
      <c r="M15" s="1093">
        <v>10.22229458</v>
      </c>
      <c r="N15" s="1093">
        <v>0</v>
      </c>
      <c r="O15" s="1093">
        <v>0</v>
      </c>
      <c r="P15" s="1093">
        <v>888.75295815000004</v>
      </c>
      <c r="Q15" s="1093">
        <v>4.5657020400000006</v>
      </c>
      <c r="R15" s="1093">
        <v>-2.3063049999999998E-2</v>
      </c>
      <c r="S15" s="1093">
        <v>23.899997490000001</v>
      </c>
      <c r="T15" s="1093">
        <v>15.10095855999988</v>
      </c>
      <c r="U15" s="1093">
        <v>152.00393590000002</v>
      </c>
      <c r="V15" s="1093">
        <v>30.567907269999999</v>
      </c>
      <c r="W15" s="1093">
        <v>1.7640082699999999</v>
      </c>
      <c r="X15" s="1094">
        <v>2706.2920169099998</v>
      </c>
      <c r="Y15" s="1093">
        <v>20.330241480000002</v>
      </c>
      <c r="Z15" s="1094">
        <v>2726.6222583899998</v>
      </c>
    </row>
    <row r="16" spans="1:26" s="1081" customFormat="1" ht="36" customHeight="1">
      <c r="A16" s="838" t="s">
        <v>464</v>
      </c>
      <c r="B16" s="1101">
        <v>54.760322620000004</v>
      </c>
      <c r="C16" s="1101">
        <v>15752.503114089999</v>
      </c>
      <c r="D16" s="1101">
        <v>102.43055198</v>
      </c>
      <c r="E16" s="1101">
        <v>831.13108870651342</v>
      </c>
      <c r="F16" s="1101">
        <v>745.44124309999995</v>
      </c>
      <c r="G16" s="1101">
        <v>1.9189950000000001E-2</v>
      </c>
      <c r="H16" s="1101">
        <v>574.72668262000002</v>
      </c>
      <c r="I16" s="1101">
        <v>521.15327129999991</v>
      </c>
      <c r="J16" s="1101">
        <v>105.34890176</v>
      </c>
      <c r="K16" s="1101">
        <v>730.63774323999996</v>
      </c>
      <c r="L16" s="1101">
        <v>0.69320316000000004</v>
      </c>
      <c r="M16" s="1101">
        <v>254.56882687999999</v>
      </c>
      <c r="N16" s="1101">
        <v>131.00180311</v>
      </c>
      <c r="O16" s="1101">
        <v>50.540572390000001</v>
      </c>
      <c r="P16" s="1101">
        <v>1163.9842300600001</v>
      </c>
      <c r="Q16" s="1101">
        <v>108.56680989</v>
      </c>
      <c r="R16" s="1101">
        <v>228.77937245999999</v>
      </c>
      <c r="S16" s="1101">
        <v>29.012371680000001</v>
      </c>
      <c r="T16" s="1101">
        <v>150.65966654999986</v>
      </c>
      <c r="U16" s="1101">
        <v>1488.9401519799997</v>
      </c>
      <c r="V16" s="1101">
        <v>32.336786269999998</v>
      </c>
      <c r="W16" s="1101">
        <v>132.82990058999999</v>
      </c>
      <c r="X16" s="1102">
        <v>23190.065804386515</v>
      </c>
      <c r="Y16" s="1101">
        <v>20.330241480000002</v>
      </c>
      <c r="Z16" s="1102">
        <v>23210.396045866513</v>
      </c>
    </row>
    <row r="17" spans="1:26" s="1067" customFormat="1" ht="36" customHeight="1">
      <c r="A17" s="805" t="s">
        <v>465</v>
      </c>
      <c r="B17" s="1103"/>
      <c r="C17" s="1103"/>
      <c r="D17" s="1103"/>
      <c r="E17" s="1103"/>
      <c r="F17" s="1103"/>
      <c r="G17" s="1103"/>
      <c r="H17" s="1103"/>
      <c r="I17" s="1103"/>
      <c r="J17" s="1103"/>
      <c r="K17" s="1103"/>
      <c r="L17" s="1103"/>
      <c r="M17" s="1103"/>
      <c r="N17" s="1103"/>
      <c r="O17" s="1103"/>
      <c r="P17" s="1103"/>
      <c r="Q17" s="1103"/>
      <c r="R17" s="1103"/>
      <c r="S17" s="1103"/>
      <c r="T17" s="1103"/>
      <c r="U17" s="1103"/>
      <c r="V17" s="1103"/>
      <c r="W17" s="1103"/>
      <c r="X17" s="1104">
        <v>0</v>
      </c>
      <c r="Y17" s="1103"/>
      <c r="Z17" s="1104">
        <v>0</v>
      </c>
    </row>
    <row r="18" spans="1:26" s="1067" customFormat="1" ht="36" customHeight="1">
      <c r="A18" s="805" t="s">
        <v>466</v>
      </c>
      <c r="B18" s="1103">
        <v>0</v>
      </c>
      <c r="C18" s="1103">
        <v>0</v>
      </c>
      <c r="D18" s="1103">
        <v>0</v>
      </c>
      <c r="E18" s="1103">
        <v>0</v>
      </c>
      <c r="F18" s="1103">
        <v>0</v>
      </c>
      <c r="G18" s="1103">
        <v>0</v>
      </c>
      <c r="H18" s="1103">
        <v>0</v>
      </c>
      <c r="I18" s="1103">
        <v>0</v>
      </c>
      <c r="J18" s="1103">
        <v>0</v>
      </c>
      <c r="K18" s="1103">
        <v>0</v>
      </c>
      <c r="L18" s="1103">
        <v>0</v>
      </c>
      <c r="M18" s="1103">
        <v>0</v>
      </c>
      <c r="N18" s="1103">
        <v>0</v>
      </c>
      <c r="O18" s="1103">
        <v>0</v>
      </c>
      <c r="P18" s="1103">
        <v>0</v>
      </c>
      <c r="Q18" s="1103">
        <v>0</v>
      </c>
      <c r="R18" s="1103">
        <v>0</v>
      </c>
      <c r="S18" s="1103">
        <v>0</v>
      </c>
      <c r="T18" s="1103">
        <v>0</v>
      </c>
      <c r="U18" s="1103">
        <v>0</v>
      </c>
      <c r="V18" s="1103">
        <v>0</v>
      </c>
      <c r="W18" s="1103">
        <v>0</v>
      </c>
      <c r="X18" s="1104">
        <v>0</v>
      </c>
      <c r="Y18" s="1103">
        <v>0</v>
      </c>
      <c r="Z18" s="1104">
        <v>0</v>
      </c>
    </row>
    <row r="19" spans="1:26" s="1067" customFormat="1" ht="29.25" customHeight="1">
      <c r="A19" s="805" t="s">
        <v>467</v>
      </c>
      <c r="B19" s="1103">
        <v>0</v>
      </c>
      <c r="C19" s="1103">
        <v>0</v>
      </c>
      <c r="D19" s="1103">
        <v>0</v>
      </c>
      <c r="E19" s="1103">
        <v>0</v>
      </c>
      <c r="F19" s="1103">
        <v>0</v>
      </c>
      <c r="G19" s="1103">
        <v>0</v>
      </c>
      <c r="H19" s="1103">
        <v>0</v>
      </c>
      <c r="I19" s="1103">
        <v>0</v>
      </c>
      <c r="J19" s="1103">
        <v>0</v>
      </c>
      <c r="K19" s="1103">
        <v>0</v>
      </c>
      <c r="L19" s="1103">
        <v>0</v>
      </c>
      <c r="M19" s="1103">
        <v>0</v>
      </c>
      <c r="N19" s="1103">
        <v>0</v>
      </c>
      <c r="O19" s="1103">
        <v>0</v>
      </c>
      <c r="P19" s="1103">
        <v>0</v>
      </c>
      <c r="Q19" s="1103">
        <v>0</v>
      </c>
      <c r="R19" s="1103">
        <v>0</v>
      </c>
      <c r="S19" s="1103">
        <v>0</v>
      </c>
      <c r="T19" s="1103">
        <v>0</v>
      </c>
      <c r="U19" s="1103">
        <v>30.786960000000008</v>
      </c>
      <c r="V19" s="1103">
        <v>0</v>
      </c>
      <c r="W19" s="1103">
        <v>0</v>
      </c>
      <c r="X19" s="1104">
        <v>30.786960000000008</v>
      </c>
      <c r="Y19" s="1103">
        <v>0</v>
      </c>
      <c r="Z19" s="1104">
        <v>30.786960000000008</v>
      </c>
    </row>
    <row r="20" spans="1:26" s="1067" customFormat="1" ht="29.25" customHeight="1">
      <c r="A20" s="805" t="s">
        <v>162</v>
      </c>
      <c r="B20" s="1091">
        <v>41.834121329999995</v>
      </c>
      <c r="C20" s="1091">
        <v>0</v>
      </c>
      <c r="D20" s="1091">
        <v>0</v>
      </c>
      <c r="E20" s="1091">
        <v>0</v>
      </c>
      <c r="F20" s="1091">
        <v>0</v>
      </c>
      <c r="G20" s="1091">
        <v>0</v>
      </c>
      <c r="H20" s="1091">
        <v>0</v>
      </c>
      <c r="I20" s="1091">
        <v>0</v>
      </c>
      <c r="J20" s="1091">
        <v>0</v>
      </c>
      <c r="K20" s="1091">
        <v>2.6682000000000001</v>
      </c>
      <c r="L20" s="1091">
        <v>0</v>
      </c>
      <c r="M20" s="1091">
        <v>43.99</v>
      </c>
      <c r="N20" s="1091">
        <v>0</v>
      </c>
      <c r="O20" s="1091">
        <v>0</v>
      </c>
      <c r="P20" s="1103">
        <v>0</v>
      </c>
      <c r="Q20" s="1091">
        <v>3.4469000000000003</v>
      </c>
      <c r="R20" s="1091">
        <v>0</v>
      </c>
      <c r="S20" s="1091">
        <v>0</v>
      </c>
      <c r="T20" s="1091">
        <v>21.282602000000001</v>
      </c>
      <c r="U20" s="1091">
        <v>2033.9849588300003</v>
      </c>
      <c r="V20" s="1091">
        <v>0</v>
      </c>
      <c r="W20" s="1091">
        <v>9.8419559900000007</v>
      </c>
      <c r="X20" s="1092">
        <v>2157.0487381500002</v>
      </c>
      <c r="Y20" s="1091">
        <v>0</v>
      </c>
      <c r="Z20" s="1092">
        <v>2157.0487381500002</v>
      </c>
    </row>
    <row r="21" spans="1:26" s="1067" customFormat="1" ht="29.25" customHeight="1">
      <c r="A21" s="805" t="s">
        <v>163</v>
      </c>
      <c r="B21" s="1091">
        <v>144.20389252000001</v>
      </c>
      <c r="C21" s="1091">
        <v>2374.6397598799999</v>
      </c>
      <c r="D21" s="1091">
        <v>75.238368019999996</v>
      </c>
      <c r="E21" s="1091">
        <v>832.80917375681202</v>
      </c>
      <c r="F21" s="1091">
        <v>912.36778499000002</v>
      </c>
      <c r="G21" s="1091">
        <v>13.831265999999999</v>
      </c>
      <c r="H21" s="1091">
        <v>87.424303669999986</v>
      </c>
      <c r="I21" s="1091">
        <v>781.02233977000003</v>
      </c>
      <c r="J21" s="1091">
        <v>354.20836420000001</v>
      </c>
      <c r="K21" s="1091">
        <v>665.17998464999994</v>
      </c>
      <c r="L21" s="1091">
        <v>102.83879725</v>
      </c>
      <c r="M21" s="1091">
        <v>2536.3304035999995</v>
      </c>
      <c r="N21" s="1091">
        <v>962.30625783000005</v>
      </c>
      <c r="O21" s="1091">
        <v>193.73561807999988</v>
      </c>
      <c r="P21" s="1091">
        <v>707.28024175999997</v>
      </c>
      <c r="Q21" s="1091">
        <v>36.476544889999992</v>
      </c>
      <c r="R21" s="1091">
        <v>821.69749769000009</v>
      </c>
      <c r="S21" s="1091">
        <v>47.688243999999997</v>
      </c>
      <c r="T21" s="1091">
        <v>335.83671939999999</v>
      </c>
      <c r="U21" s="1103">
        <v>0</v>
      </c>
      <c r="V21" s="1091">
        <v>277.12104156999999</v>
      </c>
      <c r="W21" s="1091">
        <v>154.23518068999999</v>
      </c>
      <c r="X21" s="1092">
        <v>12416.471784216814</v>
      </c>
      <c r="Y21" s="1091">
        <v>31.470127659999999</v>
      </c>
      <c r="Z21" s="1092">
        <v>12447.941911876815</v>
      </c>
    </row>
    <row r="22" spans="1:26" s="1067" customFormat="1" ht="29.25" customHeight="1">
      <c r="A22" s="805" t="s">
        <v>468</v>
      </c>
      <c r="B22" s="1103">
        <v>0</v>
      </c>
      <c r="C22" s="1103">
        <v>0</v>
      </c>
      <c r="D22" s="1103">
        <v>0</v>
      </c>
      <c r="E22" s="1103">
        <v>0</v>
      </c>
      <c r="F22" s="1103">
        <v>0</v>
      </c>
      <c r="G22" s="1103">
        <v>0</v>
      </c>
      <c r="H22" s="1103">
        <v>0</v>
      </c>
      <c r="I22" s="1103">
        <v>0</v>
      </c>
      <c r="J22" s="1103">
        <v>0</v>
      </c>
      <c r="K22" s="1103">
        <v>0</v>
      </c>
      <c r="L22" s="1103">
        <v>0</v>
      </c>
      <c r="M22" s="1103">
        <v>0</v>
      </c>
      <c r="N22" s="1103">
        <v>0</v>
      </c>
      <c r="O22" s="1103">
        <v>0</v>
      </c>
      <c r="P22" s="1103">
        <v>0</v>
      </c>
      <c r="Q22" s="1103">
        <v>0</v>
      </c>
      <c r="R22" s="1103">
        <v>0</v>
      </c>
      <c r="S22" s="1103">
        <v>0</v>
      </c>
      <c r="T22" s="1103">
        <v>0</v>
      </c>
      <c r="U22" s="1103">
        <v>0</v>
      </c>
      <c r="V22" s="1103">
        <v>0</v>
      </c>
      <c r="W22" s="1103">
        <v>0</v>
      </c>
      <c r="X22" s="1104">
        <v>0</v>
      </c>
      <c r="Y22" s="1103"/>
      <c r="Z22" s="1104">
        <v>0</v>
      </c>
    </row>
    <row r="23" spans="1:26" s="1067" customFormat="1" ht="29.25" customHeight="1">
      <c r="A23" s="805" t="s">
        <v>164</v>
      </c>
      <c r="B23" s="1091">
        <v>28.561509989999998</v>
      </c>
      <c r="C23" s="1091">
        <v>0</v>
      </c>
      <c r="D23" s="1091">
        <v>0.82199999999999995</v>
      </c>
      <c r="E23" s="1091">
        <v>6.3406786218829794</v>
      </c>
      <c r="F23" s="1091">
        <v>14.67</v>
      </c>
      <c r="G23" s="1091">
        <v>0.84</v>
      </c>
      <c r="H23" s="1091">
        <v>30.414464250000005</v>
      </c>
      <c r="I23" s="1091">
        <v>0</v>
      </c>
      <c r="J23" s="1091">
        <v>0</v>
      </c>
      <c r="K23" s="1091">
        <v>0</v>
      </c>
      <c r="L23" s="1091">
        <v>0</v>
      </c>
      <c r="M23" s="1091">
        <v>0</v>
      </c>
      <c r="N23" s="1091">
        <v>0</v>
      </c>
      <c r="O23" s="1091">
        <v>0</v>
      </c>
      <c r="P23" s="1091">
        <v>214.87599242000002</v>
      </c>
      <c r="Q23" s="1091">
        <v>3.741601E-2</v>
      </c>
      <c r="R23" s="1091">
        <v>4.51</v>
      </c>
      <c r="S23" s="1091">
        <v>3.8300000000000005</v>
      </c>
      <c r="T23" s="1091">
        <v>1.2851659900000001</v>
      </c>
      <c r="U23" s="1091">
        <v>38.436991000000006</v>
      </c>
      <c r="V23" s="1091">
        <v>1.6757923600000002</v>
      </c>
      <c r="W23" s="1091">
        <v>10.460322369999998</v>
      </c>
      <c r="X23" s="1092">
        <v>356.76033301188301</v>
      </c>
      <c r="Y23" s="1091">
        <v>5.28</v>
      </c>
      <c r="Z23" s="1092">
        <v>362.04033301188298</v>
      </c>
    </row>
    <row r="24" spans="1:26" s="1067" customFormat="1" ht="29.25" customHeight="1">
      <c r="A24" s="805" t="s">
        <v>165</v>
      </c>
      <c r="B24" s="1091">
        <v>392.25641725000003</v>
      </c>
      <c r="C24" s="1091">
        <v>960.23484239000004</v>
      </c>
      <c r="D24" s="1091">
        <v>6.5339579900000002</v>
      </c>
      <c r="E24" s="1091">
        <v>793.83243625335092</v>
      </c>
      <c r="F24" s="1091">
        <v>70.38307786</v>
      </c>
      <c r="G24" s="1091">
        <v>0.49278984999999997</v>
      </c>
      <c r="H24" s="1091">
        <v>75.189154759999994</v>
      </c>
      <c r="I24" s="1091">
        <v>437.94726514999996</v>
      </c>
      <c r="J24" s="1091">
        <v>214.8157066</v>
      </c>
      <c r="K24" s="1091">
        <v>663.28696632999993</v>
      </c>
      <c r="L24" s="1091">
        <v>57.800464049999995</v>
      </c>
      <c r="M24" s="1091">
        <v>0</v>
      </c>
      <c r="N24" s="1091">
        <v>0</v>
      </c>
      <c r="O24" s="1091">
        <v>0</v>
      </c>
      <c r="P24" s="1091">
        <v>174.37418510000003</v>
      </c>
      <c r="Q24" s="1091">
        <v>3.3643141299999999</v>
      </c>
      <c r="R24" s="1091">
        <v>872.71507710000003</v>
      </c>
      <c r="S24" s="1091">
        <v>7.6888406600000003</v>
      </c>
      <c r="T24" s="1091">
        <v>116.48261564000002</v>
      </c>
      <c r="U24" s="1091">
        <v>790.80786187000012</v>
      </c>
      <c r="V24" s="1091">
        <v>132.17357106</v>
      </c>
      <c r="W24" s="1091">
        <v>78.22594620000001</v>
      </c>
      <c r="X24" s="1092">
        <v>5848.6054902433507</v>
      </c>
      <c r="Y24" s="1091">
        <v>9.6507869199999998</v>
      </c>
      <c r="Z24" s="1092">
        <v>5858.2562771633511</v>
      </c>
    </row>
    <row r="25" spans="1:26" s="1067" customFormat="1" ht="29.25" customHeight="1">
      <c r="A25" s="805" t="s">
        <v>469</v>
      </c>
      <c r="B25" s="1103">
        <v>0</v>
      </c>
      <c r="C25" s="1103">
        <v>0</v>
      </c>
      <c r="D25" s="1103">
        <v>0</v>
      </c>
      <c r="E25" s="1103">
        <v>0</v>
      </c>
      <c r="F25" s="1103">
        <v>0</v>
      </c>
      <c r="G25" s="1103">
        <v>0</v>
      </c>
      <c r="H25" s="1103">
        <v>0</v>
      </c>
      <c r="I25" s="1103">
        <v>0</v>
      </c>
      <c r="J25" s="1103">
        <v>0</v>
      </c>
      <c r="K25" s="1103">
        <v>0</v>
      </c>
      <c r="L25" s="1103">
        <v>0</v>
      </c>
      <c r="M25" s="1103">
        <v>0</v>
      </c>
      <c r="N25" s="1103">
        <v>0</v>
      </c>
      <c r="O25" s="1103">
        <v>0</v>
      </c>
      <c r="P25" s="1103">
        <v>0</v>
      </c>
      <c r="Q25" s="1103">
        <v>0</v>
      </c>
      <c r="R25" s="1103">
        <v>0</v>
      </c>
      <c r="S25" s="1103">
        <v>0</v>
      </c>
      <c r="T25" s="1103">
        <v>0</v>
      </c>
      <c r="U25" s="1103">
        <v>0</v>
      </c>
      <c r="V25" s="1103">
        <v>0</v>
      </c>
      <c r="W25" s="1103">
        <v>0</v>
      </c>
      <c r="X25" s="1104">
        <v>0</v>
      </c>
      <c r="Y25" s="1103"/>
      <c r="Z25" s="1104">
        <v>0</v>
      </c>
    </row>
    <row r="26" spans="1:26" s="1067" customFormat="1" ht="29.25" customHeight="1">
      <c r="A26" s="805" t="s">
        <v>166</v>
      </c>
      <c r="B26" s="1091">
        <v>0</v>
      </c>
      <c r="C26" s="1091">
        <v>0</v>
      </c>
      <c r="D26" s="1091">
        <v>0</v>
      </c>
      <c r="E26" s="1091">
        <v>0</v>
      </c>
      <c r="F26" s="1091">
        <v>0</v>
      </c>
      <c r="G26" s="1091">
        <v>0</v>
      </c>
      <c r="H26" s="1091">
        <v>0</v>
      </c>
      <c r="I26" s="1091">
        <v>14.677634150000001</v>
      </c>
      <c r="J26" s="1091">
        <v>0</v>
      </c>
      <c r="K26" s="1091">
        <v>0</v>
      </c>
      <c r="L26" s="1091">
        <v>0</v>
      </c>
      <c r="M26" s="1091">
        <v>0</v>
      </c>
      <c r="N26" s="1091">
        <v>4.23080458</v>
      </c>
      <c r="O26" s="1091">
        <v>0</v>
      </c>
      <c r="P26" s="1091">
        <v>65.808927420000003</v>
      </c>
      <c r="Q26" s="1091">
        <v>0</v>
      </c>
      <c r="R26" s="1091">
        <v>0</v>
      </c>
      <c r="S26" s="1091">
        <v>0</v>
      </c>
      <c r="T26" s="1091">
        <v>-0.66723805000000003</v>
      </c>
      <c r="U26" s="1091">
        <v>1.3716010000000003</v>
      </c>
      <c r="V26" s="1091">
        <v>0</v>
      </c>
      <c r="W26" s="1091">
        <v>0</v>
      </c>
      <c r="X26" s="1092">
        <v>85.421729100000007</v>
      </c>
      <c r="Y26" s="1091">
        <v>0</v>
      </c>
      <c r="Z26" s="1092">
        <v>85.421729100000007</v>
      </c>
    </row>
    <row r="27" spans="1:26" s="1067" customFormat="1" ht="29.25" customHeight="1">
      <c r="A27" s="805" t="s">
        <v>167</v>
      </c>
      <c r="B27" s="1091">
        <v>30.610994300000002</v>
      </c>
      <c r="C27" s="1091">
        <v>499.61100004000002</v>
      </c>
      <c r="D27" s="1091">
        <v>2.0692970800000001</v>
      </c>
      <c r="E27" s="1091">
        <v>39.219514648295885</v>
      </c>
      <c r="F27" s="1091">
        <v>48.967029069999995</v>
      </c>
      <c r="G27" s="1091">
        <v>0</v>
      </c>
      <c r="H27" s="1091">
        <v>3.6474200300000001</v>
      </c>
      <c r="I27" s="1091">
        <v>30.839356739999999</v>
      </c>
      <c r="J27" s="1091">
        <v>0</v>
      </c>
      <c r="K27" s="1091">
        <v>16.323535</v>
      </c>
      <c r="L27" s="1091">
        <v>4.5266156100000003</v>
      </c>
      <c r="M27" s="1091">
        <v>0</v>
      </c>
      <c r="N27" s="1091">
        <v>126.72029558</v>
      </c>
      <c r="O27" s="1091">
        <v>0</v>
      </c>
      <c r="P27" s="1091">
        <v>31.318290920000003</v>
      </c>
      <c r="Q27" s="1091">
        <v>1.3285161299999999</v>
      </c>
      <c r="R27" s="1091">
        <v>0</v>
      </c>
      <c r="S27" s="1091">
        <v>1.4895</v>
      </c>
      <c r="T27" s="1091">
        <v>17.253107049999997</v>
      </c>
      <c r="U27" s="1091">
        <v>19.731954000000005</v>
      </c>
      <c r="V27" s="1091">
        <v>10.96892875</v>
      </c>
      <c r="W27" s="1091">
        <v>0</v>
      </c>
      <c r="X27" s="1092">
        <v>884.62535494829592</v>
      </c>
      <c r="Y27" s="1091">
        <v>0.41208768000000001</v>
      </c>
      <c r="Z27" s="1092">
        <v>885.03744262829593</v>
      </c>
    </row>
    <row r="28" spans="1:26" s="1081" customFormat="1" ht="36" customHeight="1">
      <c r="A28" s="838" t="s">
        <v>470</v>
      </c>
      <c r="B28" s="1101">
        <v>637.46693539</v>
      </c>
      <c r="C28" s="1101">
        <v>3834.4856023099996</v>
      </c>
      <c r="D28" s="1101">
        <v>84.663623090000002</v>
      </c>
      <c r="E28" s="1101">
        <v>1672.2018032803417</v>
      </c>
      <c r="F28" s="1101">
        <v>1046.3878919199999</v>
      </c>
      <c r="G28" s="1101">
        <v>15.164055849999999</v>
      </c>
      <c r="H28" s="1101">
        <v>196.67534271</v>
      </c>
      <c r="I28" s="1101">
        <v>1264.4865958099999</v>
      </c>
      <c r="J28" s="1101">
        <v>569.0240708</v>
      </c>
      <c r="K28" s="1101">
        <v>1347.4586859799997</v>
      </c>
      <c r="L28" s="1101">
        <v>165.16587690999998</v>
      </c>
      <c r="M28" s="1101">
        <v>2580.3204035999993</v>
      </c>
      <c r="N28" s="1101">
        <v>1093.2573579900002</v>
      </c>
      <c r="O28" s="1101">
        <v>193.73561807999988</v>
      </c>
      <c r="P28" s="1101">
        <v>1193.6576376199998</v>
      </c>
      <c r="Q28" s="1101">
        <v>44.653691159999987</v>
      </c>
      <c r="R28" s="1101">
        <v>1698.92257479</v>
      </c>
      <c r="S28" s="1101">
        <v>60.696584659999992</v>
      </c>
      <c r="T28" s="1101">
        <v>491.47297202999999</v>
      </c>
      <c r="U28" s="1101">
        <v>2915.1203267000001</v>
      </c>
      <c r="V28" s="1101">
        <v>421.93933374</v>
      </c>
      <c r="W28" s="1101">
        <v>252.76340525000001</v>
      </c>
      <c r="X28" s="1102">
        <v>21779.720389670332</v>
      </c>
      <c r="Y28" s="1101">
        <v>46.813002259999998</v>
      </c>
      <c r="Z28" s="1102">
        <v>21826.533391930334</v>
      </c>
    </row>
    <row r="29" spans="1:26" s="1067" customFormat="1" ht="36" customHeight="1">
      <c r="A29" s="805" t="s">
        <v>471</v>
      </c>
      <c r="B29" s="1432"/>
      <c r="C29" s="1432"/>
      <c r="D29" s="1432"/>
      <c r="E29" s="1432"/>
      <c r="F29" s="1432"/>
      <c r="G29" s="1432"/>
      <c r="H29" s="1432"/>
      <c r="I29" s="1432"/>
      <c r="J29" s="1432"/>
      <c r="K29" s="1432"/>
      <c r="L29" s="1432"/>
      <c r="M29" s="1432"/>
      <c r="N29" s="1432"/>
      <c r="O29" s="1432"/>
      <c r="P29" s="1432"/>
      <c r="Q29" s="1432"/>
      <c r="R29" s="1432"/>
      <c r="S29" s="1432"/>
      <c r="T29" s="1432"/>
      <c r="U29" s="1432"/>
      <c r="V29" s="1432"/>
      <c r="W29" s="1432"/>
      <c r="X29" s="1104">
        <v>0</v>
      </c>
      <c r="Y29" s="1103"/>
      <c r="Z29" s="1104">
        <v>0</v>
      </c>
    </row>
    <row r="30" spans="1:26" s="1067" customFormat="1" ht="29.25" customHeight="1">
      <c r="A30" s="805" t="s">
        <v>472</v>
      </c>
      <c r="B30" s="1091">
        <v>26.786044140000048</v>
      </c>
      <c r="C30" s="1091">
        <v>408.25310724000002</v>
      </c>
      <c r="D30" s="1091">
        <v>3.9867544700000002</v>
      </c>
      <c r="E30" s="1091">
        <v>83.894612779549007</v>
      </c>
      <c r="F30" s="1091">
        <v>23.689047129999999</v>
      </c>
      <c r="G30" s="1091">
        <v>3.5107896000000003</v>
      </c>
      <c r="H30" s="1091">
        <v>5.9843400000000004</v>
      </c>
      <c r="I30" s="1091">
        <v>111.77787943999999</v>
      </c>
      <c r="J30" s="1091">
        <v>53.294835049999996</v>
      </c>
      <c r="K30" s="1091">
        <v>151.40012855000001</v>
      </c>
      <c r="L30" s="1091">
        <v>0.42410959999999998</v>
      </c>
      <c r="M30" s="1091">
        <v>99.386004977319004</v>
      </c>
      <c r="N30" s="1091">
        <v>49.324779740000004</v>
      </c>
      <c r="O30" s="1091">
        <v>31.447553280000001</v>
      </c>
      <c r="P30" s="1091">
        <v>44.468065520000003</v>
      </c>
      <c r="Q30" s="1091">
        <v>8.0039341199999985</v>
      </c>
      <c r="R30" s="1091">
        <v>86.273512019999998</v>
      </c>
      <c r="S30" s="1091">
        <v>5.6885929300000022</v>
      </c>
      <c r="T30" s="1091">
        <v>39.176924039999996</v>
      </c>
      <c r="U30" s="1091">
        <v>133.85554620000002</v>
      </c>
      <c r="V30" s="1091">
        <v>53.297004780000002</v>
      </c>
      <c r="W30" s="1091">
        <v>26.173616640000002</v>
      </c>
      <c r="X30" s="1092">
        <v>1450.0971822468675</v>
      </c>
      <c r="Y30" s="1091">
        <v>6.7409999999999996E-3</v>
      </c>
      <c r="Z30" s="1092">
        <v>1450.1039232468675</v>
      </c>
    </row>
    <row r="31" spans="1:26" s="1067" customFormat="1" ht="29.25" customHeight="1">
      <c r="A31" s="805" t="s">
        <v>473</v>
      </c>
      <c r="B31" s="1091">
        <v>0.54672900000000002</v>
      </c>
      <c r="C31" s="1091">
        <v>383.81425030000003</v>
      </c>
      <c r="D31" s="1091">
        <v>0.52046937999999998</v>
      </c>
      <c r="E31" s="1091">
        <v>11.711996769941191</v>
      </c>
      <c r="F31" s="1091">
        <v>32.554299659999998</v>
      </c>
      <c r="G31" s="1091">
        <v>5.3699999999999998E-3</v>
      </c>
      <c r="H31" s="1091">
        <v>2.5507439999999999E-2</v>
      </c>
      <c r="I31" s="1091">
        <v>1.3643334899999999</v>
      </c>
      <c r="J31" s="1091">
        <v>20.883641319999999</v>
      </c>
      <c r="K31" s="1091">
        <v>56.662950760000008</v>
      </c>
      <c r="L31" s="1091">
        <v>13.746347400000001</v>
      </c>
      <c r="M31" s="1091">
        <v>234.89498127912304</v>
      </c>
      <c r="N31" s="1091">
        <v>30.06680287</v>
      </c>
      <c r="O31" s="1091">
        <v>0.28193946000000003</v>
      </c>
      <c r="P31" s="1091">
        <v>99.10990185</v>
      </c>
      <c r="Q31" s="1091">
        <v>4.3232350000000003E-2</v>
      </c>
      <c r="R31" s="1091">
        <v>8.2547776699999993</v>
      </c>
      <c r="S31" s="1091">
        <v>1.4368632699999999</v>
      </c>
      <c r="T31" s="1091">
        <v>3.2412524500000002</v>
      </c>
      <c r="U31" s="1091">
        <v>121.23739691000003</v>
      </c>
      <c r="V31" s="1091">
        <v>3.8726052599999998</v>
      </c>
      <c r="W31" s="1091">
        <v>0.43984423000000011</v>
      </c>
      <c r="X31" s="1092">
        <v>1024.7154931190644</v>
      </c>
      <c r="Y31" s="1091">
        <v>0.67761841</v>
      </c>
      <c r="Z31" s="1092">
        <v>1025.3931115290643</v>
      </c>
    </row>
    <row r="32" spans="1:26" s="1067" customFormat="1" ht="29.25" customHeight="1">
      <c r="A32" s="805" t="s">
        <v>474</v>
      </c>
      <c r="B32" s="1091">
        <v>0.18</v>
      </c>
      <c r="C32" s="1091">
        <v>5.5092894299999999</v>
      </c>
      <c r="D32" s="1091">
        <v>0.14856679</v>
      </c>
      <c r="E32" s="1091">
        <v>1.8008439671101348</v>
      </c>
      <c r="F32" s="1091">
        <v>1.9011651200000002</v>
      </c>
      <c r="G32" s="1091">
        <v>7.5632100000000008E-2</v>
      </c>
      <c r="H32" s="1091">
        <v>0.48280033</v>
      </c>
      <c r="I32" s="1091">
        <v>0.22542907999999998</v>
      </c>
      <c r="J32" s="1091">
        <v>0.79151891000000008</v>
      </c>
      <c r="K32" s="1091">
        <v>0.64808429000000001</v>
      </c>
      <c r="L32" s="1091">
        <v>0.26040020999999997</v>
      </c>
      <c r="M32" s="1091">
        <v>82.871072370768672</v>
      </c>
      <c r="N32" s="1091">
        <v>0.11679684</v>
      </c>
      <c r="O32" s="1091">
        <v>1.2995497899999999</v>
      </c>
      <c r="P32" s="1091"/>
      <c r="Q32" s="1091">
        <v>7.89662E-3</v>
      </c>
      <c r="R32" s="1091">
        <v>2.3933765499999997</v>
      </c>
      <c r="S32" s="1091">
        <v>6.6309990000000013E-2</v>
      </c>
      <c r="T32" s="1091">
        <v>0.61052759999999995</v>
      </c>
      <c r="U32" s="1091">
        <v>11.086510000000001</v>
      </c>
      <c r="V32" s="1091">
        <v>0.59832429000000009</v>
      </c>
      <c r="W32" s="1091">
        <v>0.63612769999999996</v>
      </c>
      <c r="X32" s="1092">
        <v>111.7102219778788</v>
      </c>
      <c r="Y32" s="1091">
        <v>4.4999219999999999E-2</v>
      </c>
      <c r="Z32" s="1092">
        <v>111.7552211978788</v>
      </c>
    </row>
    <row r="33" spans="1:26" s="1067" customFormat="1" ht="29.25" customHeight="1">
      <c r="A33" s="805" t="s">
        <v>475</v>
      </c>
      <c r="B33" s="1091">
        <v>2.39998807</v>
      </c>
      <c r="C33" s="1091">
        <v>86.07890759</v>
      </c>
      <c r="D33" s="1091">
        <v>1.8694896200000002</v>
      </c>
      <c r="E33" s="1091">
        <v>30.680607545903211</v>
      </c>
      <c r="F33" s="1091">
        <v>15.55838454</v>
      </c>
      <c r="G33" s="1091">
        <v>0.18342601</v>
      </c>
      <c r="H33" s="1091">
        <v>2.9076310800000003</v>
      </c>
      <c r="I33" s="1091">
        <v>23.869654019999999</v>
      </c>
      <c r="J33" s="1091">
        <v>5.1954451200000005</v>
      </c>
      <c r="K33" s="1091">
        <v>14.57184719</v>
      </c>
      <c r="L33" s="1091">
        <v>3.29906633</v>
      </c>
      <c r="M33" s="1091">
        <v>45.71506475000001</v>
      </c>
      <c r="N33" s="1091">
        <v>36.567653590000006</v>
      </c>
      <c r="O33" s="1091">
        <v>5.9105033300000001</v>
      </c>
      <c r="P33" s="1091">
        <v>16.68117093</v>
      </c>
      <c r="Q33" s="1091">
        <v>1.3693107599999998</v>
      </c>
      <c r="R33" s="1091">
        <v>10.994791680000001</v>
      </c>
      <c r="S33" s="1091">
        <v>4.6777396100000006</v>
      </c>
      <c r="T33" s="1091">
        <v>4.6916503799999996</v>
      </c>
      <c r="U33" s="1091">
        <v>154.50522597000003</v>
      </c>
      <c r="V33" s="1091">
        <v>9.5324169899999998</v>
      </c>
      <c r="W33" s="1091">
        <v>6.1452783599999998</v>
      </c>
      <c r="X33" s="1092">
        <v>483.40525346590329</v>
      </c>
      <c r="Y33" s="1091">
        <v>0.46094471999999997</v>
      </c>
      <c r="Z33" s="1092">
        <v>483.86619818590327</v>
      </c>
    </row>
    <row r="34" spans="1:26" s="1067" customFormat="1" ht="29.25" customHeight="1">
      <c r="A34" s="1018" t="s">
        <v>476</v>
      </c>
      <c r="B34" s="1093">
        <v>26.599821270000017</v>
      </c>
      <c r="C34" s="1093">
        <v>518.31176313000003</v>
      </c>
      <c r="D34" s="1093">
        <v>22.93026884</v>
      </c>
      <c r="E34" s="1093">
        <v>113.6056062387445</v>
      </c>
      <c r="F34" s="1093">
        <v>27.830028329999998</v>
      </c>
      <c r="G34" s="1093">
        <v>0.13469110000000001</v>
      </c>
      <c r="H34" s="1093">
        <v>31.454447820000006</v>
      </c>
      <c r="I34" s="1093">
        <v>63.889684600000002</v>
      </c>
      <c r="J34" s="1093">
        <v>10.789169970000001</v>
      </c>
      <c r="K34" s="1093">
        <v>27.61501934</v>
      </c>
      <c r="L34" s="1093">
        <v>41.095708649999999</v>
      </c>
      <c r="M34" s="1093">
        <v>270.50306900781106</v>
      </c>
      <c r="N34" s="1093">
        <v>18.018102640000002</v>
      </c>
      <c r="O34" s="1093">
        <v>3.77396245</v>
      </c>
      <c r="P34" s="1093">
        <v>6.4883122899999996</v>
      </c>
      <c r="Q34" s="1093">
        <v>1.1612088899999999</v>
      </c>
      <c r="R34" s="1093">
        <v>233.90813787000002</v>
      </c>
      <c r="S34" s="1093">
        <v>5.8303676800000011</v>
      </c>
      <c r="T34" s="1093">
        <v>43.858949939999995</v>
      </c>
      <c r="U34" s="1093">
        <v>231.72424774000004</v>
      </c>
      <c r="V34" s="1093">
        <v>5.2181835300000001</v>
      </c>
      <c r="W34" s="1093">
        <v>44.115363680000002</v>
      </c>
      <c r="X34" s="1094">
        <v>1748.8561150065559</v>
      </c>
      <c r="Y34" s="1093">
        <v>9.086117380000001</v>
      </c>
      <c r="Z34" s="1094">
        <v>1757.9422323865558</v>
      </c>
    </row>
    <row r="35" spans="1:26" s="1067" customFormat="1" ht="29.25" customHeight="1">
      <c r="A35" s="805" t="s">
        <v>477</v>
      </c>
      <c r="B35" s="1091">
        <v>38.2586534</v>
      </c>
      <c r="C35" s="1091">
        <v>322.17209158999998</v>
      </c>
      <c r="D35" s="1091">
        <v>13.84824034</v>
      </c>
      <c r="E35" s="1091">
        <v>118.32502435044741</v>
      </c>
      <c r="F35" s="1091">
        <v>98.581231560000006</v>
      </c>
      <c r="G35" s="1091">
        <v>2.8050430000000001E-2</v>
      </c>
      <c r="H35" s="1091">
        <v>12.64331194</v>
      </c>
      <c r="I35" s="1091">
        <v>131.07259053999999</v>
      </c>
      <c r="J35" s="1091">
        <v>208.41986236000002</v>
      </c>
      <c r="K35" s="1091">
        <v>115.32961535</v>
      </c>
      <c r="L35" s="1091">
        <v>9.3848180800000005</v>
      </c>
      <c r="M35" s="1091">
        <v>470.54458143060504</v>
      </c>
      <c r="N35" s="1091">
        <v>113.52418451999999</v>
      </c>
      <c r="O35" s="1091">
        <v>36.634085420000005</v>
      </c>
      <c r="P35" s="1091">
        <v>140.42816963999999</v>
      </c>
      <c r="Q35" s="1091">
        <v>3.0837559300000001</v>
      </c>
      <c r="R35" s="1091">
        <v>105.60055699</v>
      </c>
      <c r="S35" s="1091">
        <v>2.6809456300000001</v>
      </c>
      <c r="T35" s="1091">
        <v>10.34983798</v>
      </c>
      <c r="U35" s="1091">
        <v>500.99551016000004</v>
      </c>
      <c r="V35" s="1091">
        <v>25.429012239999999</v>
      </c>
      <c r="W35" s="1091">
        <v>17.70349113</v>
      </c>
      <c r="X35" s="1092">
        <v>2495.037621011053</v>
      </c>
      <c r="Y35" s="1091">
        <v>7.8679585400000001</v>
      </c>
      <c r="Z35" s="1092">
        <v>2502.9055795510531</v>
      </c>
    </row>
    <row r="36" spans="1:26" s="1067" customFormat="1" ht="29.25" customHeight="1">
      <c r="A36" s="805" t="s">
        <v>478</v>
      </c>
      <c r="B36" s="1091">
        <v>0</v>
      </c>
      <c r="C36" s="1091">
        <v>0</v>
      </c>
      <c r="D36" s="1091">
        <v>4.4389291799999997</v>
      </c>
      <c r="E36" s="1091">
        <v>0</v>
      </c>
      <c r="F36" s="1091">
        <v>0</v>
      </c>
      <c r="G36" s="1091">
        <v>2.1603948500000003</v>
      </c>
      <c r="H36" s="1091">
        <v>10.9231164</v>
      </c>
      <c r="I36" s="1091">
        <v>12.419750560000001</v>
      </c>
      <c r="J36" s="1091">
        <v>0</v>
      </c>
      <c r="K36" s="1091">
        <v>828.73497742999996</v>
      </c>
      <c r="L36" s="1091">
        <v>0.85056684999999999</v>
      </c>
      <c r="M36" s="1091">
        <v>-38.331825163414166</v>
      </c>
      <c r="N36" s="1091">
        <v>0</v>
      </c>
      <c r="O36" s="1091">
        <v>0</v>
      </c>
      <c r="P36" s="1091">
        <v>76.944639599999988</v>
      </c>
      <c r="Q36" s="1091">
        <v>0</v>
      </c>
      <c r="R36" s="1091">
        <v>1.0178618699999999</v>
      </c>
      <c r="S36" s="1091">
        <v>7.3488151100000003</v>
      </c>
      <c r="T36" s="1091">
        <v>0</v>
      </c>
      <c r="U36" s="1091">
        <v>0</v>
      </c>
      <c r="V36" s="1091">
        <v>1.1387069999999999E-2</v>
      </c>
      <c r="W36" s="1091">
        <v>0</v>
      </c>
      <c r="X36" s="1092">
        <v>906.51861375658575</v>
      </c>
      <c r="Y36" s="1091">
        <v>0.47405351000000001</v>
      </c>
      <c r="Z36" s="1092">
        <v>906.99266726658573</v>
      </c>
    </row>
    <row r="37" spans="1:26" s="1081" customFormat="1" ht="29.25" customHeight="1">
      <c r="A37" s="838" t="s">
        <v>479</v>
      </c>
      <c r="B37" s="1101">
        <v>94.771235880000063</v>
      </c>
      <c r="C37" s="1101">
        <v>1724.1394092800001</v>
      </c>
      <c r="D37" s="1101">
        <v>47.742718620000005</v>
      </c>
      <c r="E37" s="1101">
        <v>360.01869165169546</v>
      </c>
      <c r="F37" s="1101">
        <v>200.11415634000002</v>
      </c>
      <c r="G37" s="1101">
        <v>6.0983540900000008</v>
      </c>
      <c r="H37" s="1101">
        <v>64.421155010000007</v>
      </c>
      <c r="I37" s="1101">
        <v>344.61932173000002</v>
      </c>
      <c r="J37" s="1101">
        <v>299.37447273000004</v>
      </c>
      <c r="K37" s="1101">
        <v>1194.9626229099999</v>
      </c>
      <c r="L37" s="1101">
        <v>69.061017120000002</v>
      </c>
      <c r="M37" s="1101">
        <v>1165.5829486522125</v>
      </c>
      <c r="N37" s="1101">
        <v>247.61832020000003</v>
      </c>
      <c r="O37" s="1101">
        <v>79.34759373</v>
      </c>
      <c r="P37" s="1101">
        <v>384.12025983000001</v>
      </c>
      <c r="Q37" s="1101">
        <v>13.669338669999998</v>
      </c>
      <c r="R37" s="1101">
        <v>448.44301464999995</v>
      </c>
      <c r="S37" s="1101">
        <v>27.729634220000005</v>
      </c>
      <c r="T37" s="1101">
        <v>101.92914239</v>
      </c>
      <c r="U37" s="1101">
        <v>1153.4044369800001</v>
      </c>
      <c r="V37" s="1101">
        <v>97.958934159999998</v>
      </c>
      <c r="W37" s="1101">
        <v>95.213721740000011</v>
      </c>
      <c r="X37" s="1102">
        <v>8220.3405005839086</v>
      </c>
      <c r="Y37" s="1101">
        <v>18.618432780000003</v>
      </c>
      <c r="Z37" s="1102">
        <v>8238.9589333639087</v>
      </c>
    </row>
    <row r="38" spans="1:26" s="1067" customFormat="1" ht="36" customHeight="1">
      <c r="A38" s="805" t="s">
        <v>480</v>
      </c>
      <c r="B38" s="1091">
        <v>12.207042449999999</v>
      </c>
      <c r="C38" s="1091">
        <v>0</v>
      </c>
      <c r="D38" s="1091">
        <v>7.2610760599999997</v>
      </c>
      <c r="E38" s="1091">
        <v>5.4753380710429207</v>
      </c>
      <c r="F38" s="1091">
        <v>305.40800037999992</v>
      </c>
      <c r="G38" s="1091">
        <v>0</v>
      </c>
      <c r="H38" s="1091">
        <v>2.1270699999999998</v>
      </c>
      <c r="I38" s="1091">
        <v>52.06391893</v>
      </c>
      <c r="J38" s="1091">
        <v>3.1432317200000002</v>
      </c>
      <c r="K38" s="1091">
        <v>14.64511063</v>
      </c>
      <c r="L38" s="1091">
        <v>4.2174505599999996</v>
      </c>
      <c r="M38" s="1091">
        <v>10.372646</v>
      </c>
      <c r="N38" s="1091">
        <v>142.25147452000002</v>
      </c>
      <c r="O38" s="1091">
        <v>1.1627735100000001</v>
      </c>
      <c r="P38" s="1091">
        <v>1.89930015</v>
      </c>
      <c r="Q38" s="1091">
        <v>1.9365074499999997</v>
      </c>
      <c r="R38" s="1091">
        <v>319.15793435</v>
      </c>
      <c r="S38" s="1091">
        <v>8.9579754700000027</v>
      </c>
      <c r="T38" s="1091">
        <v>1.74146669</v>
      </c>
      <c r="U38" s="1091">
        <v>424.51168561999998</v>
      </c>
      <c r="V38" s="1091">
        <v>0</v>
      </c>
      <c r="W38" s="1091">
        <v>12.12415229</v>
      </c>
      <c r="X38" s="1092">
        <v>1330.6641548510429</v>
      </c>
      <c r="Y38" s="1091"/>
      <c r="Z38" s="1092">
        <v>1330.6641548510429</v>
      </c>
    </row>
    <row r="39" spans="1:26" s="1067" customFormat="1" ht="36" customHeight="1">
      <c r="A39" s="805" t="s">
        <v>481</v>
      </c>
      <c r="B39" s="1091">
        <v>0</v>
      </c>
      <c r="C39" s="1091">
        <v>0</v>
      </c>
      <c r="D39" s="1091">
        <v>0.1227084</v>
      </c>
      <c r="E39" s="1091">
        <v>1.896032215190516</v>
      </c>
      <c r="F39" s="1091">
        <v>74.126656749999995</v>
      </c>
      <c r="G39" s="1091">
        <v>0</v>
      </c>
      <c r="H39" s="1091">
        <v>0</v>
      </c>
      <c r="I39" s="1091">
        <v>19.08249094</v>
      </c>
      <c r="J39" s="1091">
        <v>11.45364015</v>
      </c>
      <c r="K39" s="1091">
        <v>-17</v>
      </c>
      <c r="L39" s="1091">
        <v>-9.349383E-2</v>
      </c>
      <c r="M39" s="1091">
        <v>-7.6074641900000008</v>
      </c>
      <c r="N39" s="1091">
        <v>7.1894117699999995</v>
      </c>
      <c r="O39" s="1091">
        <v>-51.12444378</v>
      </c>
      <c r="P39" s="1103">
        <v>-7.8816600000000001E-2</v>
      </c>
      <c r="Q39" s="1091">
        <v>4.2285210000000004E-2</v>
      </c>
      <c r="R39" s="1091">
        <v>7.9523619600000002</v>
      </c>
      <c r="S39" s="1091">
        <v>-0.11567420000000007</v>
      </c>
      <c r="T39" s="1091">
        <v>8.81</v>
      </c>
      <c r="U39" s="1091">
        <v>-18.50044407</v>
      </c>
      <c r="V39" s="1091">
        <v>1.9191417</v>
      </c>
      <c r="W39" s="1091">
        <v>3.2601739000000003</v>
      </c>
      <c r="X39" s="1092">
        <v>41.334566325190501</v>
      </c>
      <c r="Y39" s="1091">
        <v>0.16444500000000001</v>
      </c>
      <c r="Z39" s="1092">
        <v>41.499011325190502</v>
      </c>
    </row>
    <row r="40" spans="1:26" s="1067" customFormat="1" ht="36" customHeight="1">
      <c r="A40" s="805" t="s">
        <v>482</v>
      </c>
      <c r="B40" s="1103"/>
      <c r="C40" s="1103"/>
      <c r="D40" s="1103"/>
      <c r="E40" s="1103"/>
      <c r="F40" s="1103"/>
      <c r="G40" s="1103"/>
      <c r="H40" s="1103"/>
      <c r="I40" s="1103"/>
      <c r="J40" s="1103"/>
      <c r="K40" s="1103"/>
      <c r="L40" s="1103"/>
      <c r="M40" s="1103"/>
      <c r="N40" s="1103"/>
      <c r="O40" s="1103"/>
      <c r="P40" s="1103"/>
      <c r="Q40" s="1103"/>
      <c r="R40" s="1103"/>
      <c r="S40" s="1103"/>
      <c r="T40" s="1103"/>
      <c r="U40" s="1103"/>
      <c r="V40" s="1103"/>
      <c r="W40" s="1103"/>
      <c r="X40" s="1104">
        <v>0</v>
      </c>
      <c r="Y40" s="1103">
        <v>0</v>
      </c>
      <c r="Z40" s="1104">
        <v>0</v>
      </c>
    </row>
    <row r="41" spans="1:26" s="1067" customFormat="1" ht="29.25" customHeight="1">
      <c r="A41" s="805" t="s">
        <v>483</v>
      </c>
      <c r="B41" s="1091">
        <v>5.1796639899999999</v>
      </c>
      <c r="C41" s="1091">
        <v>51.132381330000001</v>
      </c>
      <c r="D41" s="1091">
        <v>0</v>
      </c>
      <c r="E41" s="1091">
        <v>60.639888349407201</v>
      </c>
      <c r="F41" s="1091">
        <v>8.2797148600000003</v>
      </c>
      <c r="G41" s="1091">
        <v>3.1583E-2</v>
      </c>
      <c r="H41" s="1091">
        <v>1.5648429399999999</v>
      </c>
      <c r="I41" s="1091">
        <v>37.037951540000002</v>
      </c>
      <c r="J41" s="1091">
        <v>16.1841325</v>
      </c>
      <c r="K41" s="1091">
        <v>74.969042379999991</v>
      </c>
      <c r="L41" s="1091">
        <v>4.6957126599999999</v>
      </c>
      <c r="M41" s="1091">
        <v>57.567975470000015</v>
      </c>
      <c r="N41" s="1091">
        <v>59.056840919999999</v>
      </c>
      <c r="O41" s="1091">
        <v>2.51609091</v>
      </c>
      <c r="P41" s="1091">
        <v>15.43579722</v>
      </c>
      <c r="Q41" s="1091">
        <v>3.4000063500000004</v>
      </c>
      <c r="R41" s="1091">
        <v>18.437055949999998</v>
      </c>
      <c r="S41" s="1091">
        <v>1.3796898199999998</v>
      </c>
      <c r="T41" s="1091">
        <v>18.086297039999998</v>
      </c>
      <c r="U41" s="1091">
        <v>131.19520624000003</v>
      </c>
      <c r="V41" s="1091">
        <v>0</v>
      </c>
      <c r="W41" s="1091">
        <v>2.2031058100000003</v>
      </c>
      <c r="X41" s="1092">
        <v>568.99297927940722</v>
      </c>
      <c r="Y41" s="1091">
        <v>5.4297600000000001E-2</v>
      </c>
      <c r="Z41" s="1092">
        <v>569.04727687940726</v>
      </c>
    </row>
    <row r="42" spans="1:26" s="1067" customFormat="1" ht="29.25" customHeight="1">
      <c r="A42" s="805" t="s">
        <v>484</v>
      </c>
      <c r="B42" s="1091">
        <v>16.633360849999999</v>
      </c>
      <c r="C42" s="1091">
        <v>189.78086852999999</v>
      </c>
      <c r="D42" s="1091">
        <v>0</v>
      </c>
      <c r="E42" s="1091">
        <v>46.210317770096395</v>
      </c>
      <c r="F42" s="1091">
        <v>26.806628339999996</v>
      </c>
      <c r="G42" s="1091">
        <v>0.10583327000000001</v>
      </c>
      <c r="H42" s="1091">
        <v>5.2881435699999999</v>
      </c>
      <c r="I42" s="1091">
        <v>36.677434729999995</v>
      </c>
      <c r="J42" s="1091">
        <v>9.2270264700000002</v>
      </c>
      <c r="K42" s="1091">
        <v>164.55219852000002</v>
      </c>
      <c r="L42" s="1091">
        <v>1.8933030800000001</v>
      </c>
      <c r="M42" s="1091">
        <v>79.354018920000016</v>
      </c>
      <c r="N42" s="1091">
        <v>19.853197329999997</v>
      </c>
      <c r="O42" s="1091">
        <v>5.1461982000000006</v>
      </c>
      <c r="P42" s="1091">
        <v>0</v>
      </c>
      <c r="Q42" s="1091">
        <v>0.96538193000000017</v>
      </c>
      <c r="R42" s="1091">
        <v>51.293954429999999</v>
      </c>
      <c r="S42" s="1091">
        <v>1.7347407999999997</v>
      </c>
      <c r="T42" s="1091">
        <v>7.48965557</v>
      </c>
      <c r="U42" s="1091">
        <v>87.040328190000025</v>
      </c>
      <c r="V42" s="1091">
        <v>3.3876207599999999</v>
      </c>
      <c r="W42" s="1091">
        <v>7.5977774599999996</v>
      </c>
      <c r="X42" s="1092">
        <v>761.03798872009634</v>
      </c>
      <c r="Y42" s="1091">
        <v>0.23628786999999998</v>
      </c>
      <c r="Z42" s="1092">
        <v>761.27427659009629</v>
      </c>
    </row>
    <row r="43" spans="1:26" s="1067" customFormat="1" ht="29.25" customHeight="1">
      <c r="A43" s="805" t="s">
        <v>485</v>
      </c>
      <c r="B43" s="1091">
        <v>12.79973195</v>
      </c>
      <c r="C43" s="1091">
        <v>64.565330529999997</v>
      </c>
      <c r="D43" s="1091">
        <v>0.47268653000000005</v>
      </c>
      <c r="E43" s="1091">
        <v>11.80933411605378</v>
      </c>
      <c r="F43" s="1091">
        <v>14.378883820000002</v>
      </c>
      <c r="G43" s="1091">
        <v>3.7036819999999998E-2</v>
      </c>
      <c r="H43" s="1091">
        <v>0.69399180999999999</v>
      </c>
      <c r="I43" s="1091">
        <v>0.20852785999999998</v>
      </c>
      <c r="J43" s="1091">
        <v>18.541179870000001</v>
      </c>
      <c r="K43" s="1091">
        <v>47.024813649999999</v>
      </c>
      <c r="L43" s="1091">
        <v>1.1469154099999999</v>
      </c>
      <c r="M43" s="1091">
        <v>58.441055394600006</v>
      </c>
      <c r="N43" s="1091">
        <v>27.585276929999999</v>
      </c>
      <c r="O43" s="1091">
        <v>3.8923375899999999</v>
      </c>
      <c r="P43" s="1091">
        <v>0.20716834000000001</v>
      </c>
      <c r="Q43" s="1091">
        <v>1.8417092399999999</v>
      </c>
      <c r="R43" s="1091">
        <v>12.74251338</v>
      </c>
      <c r="S43" s="1091">
        <v>0.26950680999999993</v>
      </c>
      <c r="T43" s="1091">
        <v>2.9267091700000001</v>
      </c>
      <c r="U43" s="1091">
        <v>72.191384440000007</v>
      </c>
      <c r="V43" s="1091">
        <v>2.3419439300000002</v>
      </c>
      <c r="W43" s="1091">
        <v>4.9710025600000005</v>
      </c>
      <c r="X43" s="1092">
        <v>359.08904015065372</v>
      </c>
      <c r="Y43" s="1091">
        <v>0.22957957000000001</v>
      </c>
      <c r="Z43" s="1092">
        <v>359.31861972065371</v>
      </c>
    </row>
    <row r="44" spans="1:26" s="1067" customFormat="1" ht="29.25" customHeight="1">
      <c r="A44" s="805" t="s">
        <v>486</v>
      </c>
      <c r="B44" s="1091">
        <v>14.254750849999999</v>
      </c>
      <c r="C44" s="1091">
        <v>45.090659939999995</v>
      </c>
      <c r="D44" s="1091">
        <v>7.2834899999999996</v>
      </c>
      <c r="E44" s="1091">
        <v>8.1561942339953397</v>
      </c>
      <c r="F44" s="1091">
        <v>5.2195109999999998</v>
      </c>
      <c r="G44" s="1091">
        <v>0.48</v>
      </c>
      <c r="H44" s="1091">
        <v>20.647207460000001</v>
      </c>
      <c r="I44" s="1091">
        <v>264.71694417999998</v>
      </c>
      <c r="J44" s="1091">
        <v>51.360217069999997</v>
      </c>
      <c r="K44" s="1091">
        <v>11.67864054</v>
      </c>
      <c r="L44" s="1091">
        <v>9.8755029900000011</v>
      </c>
      <c r="M44" s="1091">
        <v>85.628714299999984</v>
      </c>
      <c r="N44" s="1091">
        <v>6.8289570399999997</v>
      </c>
      <c r="O44" s="1091">
        <v>3.8020086600000003</v>
      </c>
      <c r="P44" s="1091">
        <v>88.186410330000015</v>
      </c>
      <c r="Q44" s="1091">
        <v>4.3762749999999997</v>
      </c>
      <c r="R44" s="1091">
        <v>23.61086478</v>
      </c>
      <c r="S44" s="1091">
        <v>4.500184</v>
      </c>
      <c r="T44" s="1091">
        <v>3.8872099899999997</v>
      </c>
      <c r="U44" s="1091">
        <v>95.079520360000018</v>
      </c>
      <c r="V44" s="1091">
        <v>17.240842449999999</v>
      </c>
      <c r="W44" s="1091">
        <v>8.7128211100000001</v>
      </c>
      <c r="X44" s="1092">
        <v>780.61692628399533</v>
      </c>
      <c r="Y44" s="1091">
        <v>6.5120575299999999</v>
      </c>
      <c r="Z44" s="1092">
        <v>787.12898381399532</v>
      </c>
    </row>
    <row r="45" spans="1:26" s="1067" customFormat="1" ht="29.25" customHeight="1">
      <c r="A45" s="805" t="s">
        <v>487</v>
      </c>
      <c r="B45" s="1091">
        <v>27.713882959999989</v>
      </c>
      <c r="C45" s="1091">
        <v>3.2618677000000003</v>
      </c>
      <c r="D45" s="1091">
        <v>9.4815190299999994</v>
      </c>
      <c r="E45" s="1091">
        <v>236.04876571452689</v>
      </c>
      <c r="F45" s="1091">
        <v>172.14060471000002</v>
      </c>
      <c r="G45" s="1091">
        <v>2.1357000000000001E-2</v>
      </c>
      <c r="H45" s="1091">
        <v>7.0894372899999993</v>
      </c>
      <c r="I45" s="1091">
        <v>139.19452414</v>
      </c>
      <c r="J45" s="1091">
        <v>20.58963396</v>
      </c>
      <c r="K45" s="1091">
        <v>412.96176079000003</v>
      </c>
      <c r="L45" s="1091">
        <v>2.4773497099999999</v>
      </c>
      <c r="M45" s="1091">
        <v>762.65190146999998</v>
      </c>
      <c r="N45" s="1091">
        <v>17.82213599</v>
      </c>
      <c r="O45" s="1091">
        <v>3.5468729199999998</v>
      </c>
      <c r="P45" s="1091">
        <v>157.40177945999997</v>
      </c>
      <c r="Q45" s="1091">
        <v>0.78598253000000007</v>
      </c>
      <c r="R45" s="1091">
        <v>233.56709844999997</v>
      </c>
      <c r="S45" s="1091">
        <v>3.7803199299999997</v>
      </c>
      <c r="T45" s="1091">
        <v>10.74137803</v>
      </c>
      <c r="U45" s="1091">
        <v>240.73359479000001</v>
      </c>
      <c r="V45" s="1091">
        <v>18.183998500000001</v>
      </c>
      <c r="W45" s="1091">
        <v>34.64072865</v>
      </c>
      <c r="X45" s="1092">
        <v>2514.8364937245269</v>
      </c>
      <c r="Y45" s="1091">
        <v>0.10700850000000001</v>
      </c>
      <c r="Z45" s="1092">
        <v>2514.943502224527</v>
      </c>
    </row>
    <row r="46" spans="1:26" s="1067" customFormat="1" ht="29.25" customHeight="1">
      <c r="A46" s="805" t="s">
        <v>488</v>
      </c>
      <c r="B46" s="1091">
        <v>8.1779999999999995E-3</v>
      </c>
      <c r="C46" s="1091">
        <v>81.11713954999999</v>
      </c>
      <c r="D46" s="1091">
        <v>1.3309615700000001</v>
      </c>
      <c r="E46" s="1091">
        <v>1.6262657537368799</v>
      </c>
      <c r="F46" s="1091">
        <v>15.69752935</v>
      </c>
      <c r="G46" s="1091">
        <v>0.35182054000000001</v>
      </c>
      <c r="H46" s="1091">
        <v>9.5310011499999998</v>
      </c>
      <c r="I46" s="1091">
        <v>0.97647643000000006</v>
      </c>
      <c r="J46" s="1091">
        <v>3.6497598999999998</v>
      </c>
      <c r="K46" s="1091">
        <v>0.42411438000000001</v>
      </c>
      <c r="L46" s="1091">
        <v>0.18723592999999999</v>
      </c>
      <c r="M46" s="1091">
        <v>54.287360350000007</v>
      </c>
      <c r="N46" s="1091">
        <v>5.60144749</v>
      </c>
      <c r="O46" s="1091">
        <v>1.0884132399999999</v>
      </c>
      <c r="P46" s="1091">
        <v>6.832379999999999E-2</v>
      </c>
      <c r="Q46" s="1091">
        <v>0.76712661000000015</v>
      </c>
      <c r="R46" s="1091">
        <v>7.5630452799999999</v>
      </c>
      <c r="S46" s="1091">
        <v>2.3904084600000002</v>
      </c>
      <c r="T46" s="1091">
        <v>5.9190286400000005</v>
      </c>
      <c r="U46" s="1091">
        <v>22.835949210000006</v>
      </c>
      <c r="V46" s="1091">
        <v>0.84277462000000003</v>
      </c>
      <c r="W46" s="1091">
        <v>3.9088919999999999E-2</v>
      </c>
      <c r="X46" s="1092">
        <v>216.30344917373688</v>
      </c>
      <c r="Y46" s="1091">
        <v>2.3241111499999998</v>
      </c>
      <c r="Z46" s="1092">
        <v>218.62756032373687</v>
      </c>
    </row>
    <row r="47" spans="1:26" s="1067" customFormat="1" ht="29.25" customHeight="1">
      <c r="A47" s="805" t="s">
        <v>489</v>
      </c>
      <c r="B47" s="1091">
        <v>4.7697618699999964</v>
      </c>
      <c r="C47" s="1091">
        <v>304.75585102999997</v>
      </c>
      <c r="D47" s="1091">
        <v>2.4074999999999999E-3</v>
      </c>
      <c r="E47" s="1091">
        <v>334.74554098151145</v>
      </c>
      <c r="F47" s="1091">
        <v>100.39621493000003</v>
      </c>
      <c r="G47" s="1091">
        <v>1.5159000000000001E-2</v>
      </c>
      <c r="H47" s="1091">
        <v>45.674496700000006</v>
      </c>
      <c r="I47" s="1091">
        <v>135.27790941999999</v>
      </c>
      <c r="J47" s="1091">
        <v>68.380651</v>
      </c>
      <c r="K47" s="1091">
        <v>256.64513789</v>
      </c>
      <c r="L47" s="1091">
        <v>68.48280312</v>
      </c>
      <c r="M47" s="1091">
        <v>601.58775585000012</v>
      </c>
      <c r="N47" s="1091">
        <v>77.027697910000001</v>
      </c>
      <c r="O47" s="1091">
        <v>5.5530111500000006</v>
      </c>
      <c r="P47" s="1091">
        <v>109.07957725</v>
      </c>
      <c r="Q47" s="1091">
        <v>0.63161699999999998</v>
      </c>
      <c r="R47" s="1091">
        <v>42.570481579999999</v>
      </c>
      <c r="S47" s="1091">
        <v>1.09667125</v>
      </c>
      <c r="T47" s="1091">
        <v>7.7521720000000002E-2</v>
      </c>
      <c r="U47" s="1091">
        <v>626.63324405000003</v>
      </c>
      <c r="V47" s="1091">
        <v>10.24441863</v>
      </c>
      <c r="W47" s="1091">
        <v>0.42117273999999999</v>
      </c>
      <c r="X47" s="1092">
        <v>2794.0691025715109</v>
      </c>
      <c r="Y47" s="1091">
        <v>0.18207899999999999</v>
      </c>
      <c r="Z47" s="1092">
        <v>2794.2511815715111</v>
      </c>
    </row>
    <row r="48" spans="1:26" s="1067" customFormat="1" ht="29.25" customHeight="1">
      <c r="A48" s="805" t="s">
        <v>490</v>
      </c>
      <c r="B48" s="1091">
        <v>0.96039496999999907</v>
      </c>
      <c r="C48" s="1091">
        <v>5.0702636500000002</v>
      </c>
      <c r="D48" s="1091">
        <v>1.17956741</v>
      </c>
      <c r="E48" s="1091">
        <v>2.531678060869289</v>
      </c>
      <c r="F48" s="1091">
        <v>4.7113118600000012</v>
      </c>
      <c r="G48" s="1091">
        <v>5.9032000000000001E-2</v>
      </c>
      <c r="H48" s="1091">
        <v>3.6430518399999996</v>
      </c>
      <c r="I48" s="1091">
        <v>9.5814818499999994</v>
      </c>
      <c r="J48" s="1091">
        <v>4.8985180999999995</v>
      </c>
      <c r="K48" s="1091">
        <v>33.732260830000001</v>
      </c>
      <c r="L48" s="1091">
        <v>0.12306280999999999</v>
      </c>
      <c r="M48" s="1091">
        <v>1.8838888100000004</v>
      </c>
      <c r="N48" s="1091">
        <v>1.15834185</v>
      </c>
      <c r="O48" s="1091">
        <v>1.10511837</v>
      </c>
      <c r="P48" s="1091">
        <v>7.29417151</v>
      </c>
      <c r="Q48" s="1091">
        <v>0.23168466999999998</v>
      </c>
      <c r="R48" s="1091">
        <v>8.4825232699999997</v>
      </c>
      <c r="S48" s="1091">
        <v>0.63262055000000006</v>
      </c>
      <c r="T48" s="1091">
        <v>3.37716796</v>
      </c>
      <c r="U48" s="1091">
        <v>24.497185119999997</v>
      </c>
      <c r="V48" s="1091">
        <v>2.3021408299999999</v>
      </c>
      <c r="W48" s="1091">
        <v>2.0132700100000003</v>
      </c>
      <c r="X48" s="1092">
        <v>119.46873633086928</v>
      </c>
      <c r="Y48" s="1091">
        <v>0.68892158999999997</v>
      </c>
      <c r="Z48" s="1092">
        <v>120.15765792086928</v>
      </c>
    </row>
    <row r="49" spans="1:26" s="1067" customFormat="1" ht="29.25" customHeight="1">
      <c r="A49" s="805" t="s">
        <v>491</v>
      </c>
      <c r="B49" s="1091">
        <v>0</v>
      </c>
      <c r="C49" s="1091">
        <v>0</v>
      </c>
      <c r="D49" s="1091">
        <v>0.21783</v>
      </c>
      <c r="E49" s="1091">
        <v>0.28747754234822187</v>
      </c>
      <c r="F49" s="1091">
        <v>5.0250000000000004</v>
      </c>
      <c r="G49" s="1091">
        <v>0</v>
      </c>
      <c r="H49" s="1091">
        <v>4.6565000000000003</v>
      </c>
      <c r="I49" s="1091">
        <v>0.73507065000000005</v>
      </c>
      <c r="J49" s="1091">
        <v>0.1</v>
      </c>
      <c r="K49" s="1091">
        <v>0.33600000000000002</v>
      </c>
      <c r="L49" s="1091">
        <v>0.12501799999999999</v>
      </c>
      <c r="M49" s="1091">
        <v>58.454341079999999</v>
      </c>
      <c r="N49" s="1091">
        <v>0.35749575</v>
      </c>
      <c r="O49" s="1091">
        <v>0.11799999999999999</v>
      </c>
      <c r="P49" s="1091">
        <v>0.50123499999999999</v>
      </c>
      <c r="Q49" s="1091">
        <v>0.21600000000000003</v>
      </c>
      <c r="R49" s="1091">
        <v>1.2805016200000001</v>
      </c>
      <c r="S49" s="1091">
        <v>0.02</v>
      </c>
      <c r="T49" s="1091">
        <v>0.05</v>
      </c>
      <c r="U49" s="1091">
        <v>0</v>
      </c>
      <c r="V49" s="1091">
        <v>0.15410693</v>
      </c>
      <c r="W49" s="1091">
        <v>0.01</v>
      </c>
      <c r="X49" s="1092">
        <v>72.6445765723482</v>
      </c>
      <c r="Y49" s="1091">
        <v>7.4999999999999997E-2</v>
      </c>
      <c r="Z49" s="1092">
        <v>72.719576572348203</v>
      </c>
    </row>
    <row r="50" spans="1:26" s="1067" customFormat="1" ht="29.25" customHeight="1">
      <c r="A50" s="805" t="s">
        <v>492</v>
      </c>
      <c r="B50" s="1091">
        <v>2.0494991399999969</v>
      </c>
      <c r="C50" s="1091">
        <v>7.3603169900000003</v>
      </c>
      <c r="D50" s="1091">
        <v>0.71681287999999999</v>
      </c>
      <c r="E50" s="1091">
        <v>7.40175210744935</v>
      </c>
      <c r="F50" s="1091">
        <v>6.8649578899999995</v>
      </c>
      <c r="G50" s="1091">
        <v>0.24613086000000001</v>
      </c>
      <c r="H50" s="1091">
        <v>2.6421564599999998</v>
      </c>
      <c r="I50" s="1091">
        <v>6.2867499999999996</v>
      </c>
      <c r="J50" s="1091">
        <v>3.7845438900000001</v>
      </c>
      <c r="K50" s="1091">
        <v>5.2685628499999995</v>
      </c>
      <c r="L50" s="1091">
        <v>0.58615165000000002</v>
      </c>
      <c r="M50" s="1091">
        <v>7.7238529500000013</v>
      </c>
      <c r="N50" s="1091">
        <v>5.0921211099999999</v>
      </c>
      <c r="O50" s="1091">
        <v>1.5723414499999999</v>
      </c>
      <c r="P50" s="1091">
        <v>0</v>
      </c>
      <c r="Q50" s="1091">
        <v>0.47474221000000005</v>
      </c>
      <c r="R50" s="1091">
        <v>6.26</v>
      </c>
      <c r="S50" s="1091">
        <v>0.48201161999999986</v>
      </c>
      <c r="T50" s="1091">
        <v>3.6042562999999999</v>
      </c>
      <c r="U50" s="1091">
        <v>0</v>
      </c>
      <c r="V50" s="1091">
        <v>4.6239414199999995</v>
      </c>
      <c r="W50" s="1091">
        <v>1.8140975400000001</v>
      </c>
      <c r="X50" s="1092">
        <v>74.854999317449355</v>
      </c>
      <c r="Y50" s="1091">
        <v>1.0708317000000001</v>
      </c>
      <c r="Z50" s="1092">
        <v>75.925831017449354</v>
      </c>
    </row>
    <row r="51" spans="1:26" s="1067" customFormat="1" ht="29.25" customHeight="1">
      <c r="A51" s="805" t="s">
        <v>493</v>
      </c>
      <c r="B51" s="1091">
        <v>75.909521650000002</v>
      </c>
      <c r="C51" s="1091">
        <v>19.117903329999997</v>
      </c>
      <c r="D51" s="1091">
        <v>4.9096356200000004</v>
      </c>
      <c r="E51" s="1091">
        <v>29.310498298720823</v>
      </c>
      <c r="F51" s="1091">
        <v>23.336762850000003</v>
      </c>
      <c r="G51" s="1091">
        <v>1.3665520099999999</v>
      </c>
      <c r="H51" s="1091">
        <v>0.72048420999999996</v>
      </c>
      <c r="I51" s="1091">
        <v>1.6443909399999999</v>
      </c>
      <c r="J51" s="1091">
        <v>-3.0908070200000002</v>
      </c>
      <c r="K51" s="1091">
        <v>1.39802301</v>
      </c>
      <c r="L51" s="1091">
        <v>0.58461740000000006</v>
      </c>
      <c r="M51" s="1091">
        <v>1.40866533</v>
      </c>
      <c r="N51" s="1091">
        <v>3.3117277299999999</v>
      </c>
      <c r="O51" s="1091">
        <v>0.93154650000000006</v>
      </c>
      <c r="P51" s="1091">
        <v>7.3810589200000001</v>
      </c>
      <c r="Q51" s="1091">
        <v>0</v>
      </c>
      <c r="R51" s="1091">
        <v>2.0638473200000003</v>
      </c>
      <c r="S51" s="1091">
        <v>0</v>
      </c>
      <c r="T51" s="1091">
        <v>0</v>
      </c>
      <c r="U51" s="1091">
        <v>39.75789511</v>
      </c>
      <c r="V51" s="1091">
        <v>0.14466071</v>
      </c>
      <c r="W51" s="1091">
        <v>3.2258499999999993E-3</v>
      </c>
      <c r="X51" s="1092">
        <v>210.21020976872083</v>
      </c>
      <c r="Y51" s="1091">
        <v>4.181642E-2</v>
      </c>
      <c r="Z51" s="1092">
        <v>210.25202618872083</v>
      </c>
    </row>
    <row r="52" spans="1:26" s="1067" customFormat="1" ht="29.25" customHeight="1">
      <c r="A52" s="805" t="s">
        <v>494</v>
      </c>
      <c r="B52" s="1091">
        <v>42.26484130999998</v>
      </c>
      <c r="C52" s="1091">
        <v>458.50661795999997</v>
      </c>
      <c r="D52" s="1091">
        <v>5.01366551</v>
      </c>
      <c r="E52" s="1091">
        <v>411.02014446440842</v>
      </c>
      <c r="F52" s="1091">
        <v>172.39284711999994</v>
      </c>
      <c r="G52" s="1091">
        <v>0.65585947000000011</v>
      </c>
      <c r="H52" s="1091">
        <v>26.375563620000001</v>
      </c>
      <c r="I52" s="1091">
        <v>142.43870178</v>
      </c>
      <c r="J52" s="1091">
        <v>1.0442162699999999</v>
      </c>
      <c r="K52" s="1091">
        <v>546.28437881999992</v>
      </c>
      <c r="L52" s="1091">
        <v>8.6371908699999995</v>
      </c>
      <c r="M52" s="1091">
        <v>52.974843227787403</v>
      </c>
      <c r="N52" s="1091">
        <v>62.998219030000001</v>
      </c>
      <c r="O52" s="1091">
        <v>28.226968660000001</v>
      </c>
      <c r="P52" s="1091">
        <v>227.48</v>
      </c>
      <c r="Q52" s="1091">
        <v>7.8078192700000004</v>
      </c>
      <c r="R52" s="1091">
        <v>41.449692409999997</v>
      </c>
      <c r="S52" s="1091">
        <v>38.992039659999996</v>
      </c>
      <c r="T52" s="1091">
        <v>50.986434379999999</v>
      </c>
      <c r="U52" s="1091">
        <v>714.2705970300002</v>
      </c>
      <c r="V52" s="1091">
        <v>110.00269423</v>
      </c>
      <c r="W52" s="1091">
        <v>5.2298902099999998</v>
      </c>
      <c r="X52" s="1092">
        <v>3155.0532253021961</v>
      </c>
      <c r="Y52" s="1091">
        <v>8.8327917500000002</v>
      </c>
      <c r="Z52" s="1092">
        <v>3163.8860170521962</v>
      </c>
    </row>
    <row r="53" spans="1:26" s="1067" customFormat="1" ht="29.25" customHeight="1">
      <c r="A53" s="807" t="s">
        <v>495</v>
      </c>
      <c r="B53" s="1091">
        <v>0</v>
      </c>
      <c r="C53" s="1091">
        <v>896.59580532000007</v>
      </c>
      <c r="D53" s="1091">
        <v>0</v>
      </c>
      <c r="E53" s="1091">
        <v>0</v>
      </c>
      <c r="F53" s="1091">
        <v>0</v>
      </c>
      <c r="G53" s="1091">
        <v>0</v>
      </c>
      <c r="H53" s="1091">
        <v>0</v>
      </c>
      <c r="I53" s="1091">
        <v>0</v>
      </c>
      <c r="J53" s="1091">
        <v>104.18438252</v>
      </c>
      <c r="K53" s="1091">
        <v>0</v>
      </c>
      <c r="L53" s="1091">
        <v>0</v>
      </c>
      <c r="M53" s="1091">
        <v>0</v>
      </c>
      <c r="N53" s="1091">
        <v>0</v>
      </c>
      <c r="O53" s="1091">
        <v>0</v>
      </c>
      <c r="P53" s="1091">
        <v>0</v>
      </c>
      <c r="Q53" s="1091">
        <v>0</v>
      </c>
      <c r="R53" s="1091">
        <v>0</v>
      </c>
      <c r="S53" s="1091">
        <v>0</v>
      </c>
      <c r="T53" s="1091">
        <v>0</v>
      </c>
      <c r="U53" s="1091">
        <v>0</v>
      </c>
      <c r="V53" s="1091">
        <v>0</v>
      </c>
      <c r="W53" s="1091">
        <v>0</v>
      </c>
      <c r="X53" s="1092">
        <v>1000.7801878400001</v>
      </c>
      <c r="Y53" s="1091">
        <v>0</v>
      </c>
      <c r="Z53" s="1092">
        <v>1000.7801878400001</v>
      </c>
    </row>
    <row r="54" spans="1:26" s="1081" customFormat="1" ht="36" customHeight="1">
      <c r="A54" s="838" t="s">
        <v>496</v>
      </c>
      <c r="B54" s="1101">
        <v>202.54358753999995</v>
      </c>
      <c r="C54" s="1101">
        <v>2126.3550058599999</v>
      </c>
      <c r="D54" s="1101">
        <v>30.608576049999996</v>
      </c>
      <c r="E54" s="1101">
        <v>1149.7878573931241</v>
      </c>
      <c r="F54" s="1101">
        <v>555.24996672999998</v>
      </c>
      <c r="G54" s="1101">
        <v>3.3703639700000001</v>
      </c>
      <c r="H54" s="1101">
        <v>128.52687705</v>
      </c>
      <c r="I54" s="1101">
        <v>774.77616351999995</v>
      </c>
      <c r="J54" s="1101">
        <v>298.85345453000002</v>
      </c>
      <c r="K54" s="1101">
        <v>1555.27493366</v>
      </c>
      <c r="L54" s="1101">
        <v>98.814863629999991</v>
      </c>
      <c r="M54" s="1101">
        <v>1821.9643731523875</v>
      </c>
      <c r="N54" s="1101">
        <v>286.69345908000003</v>
      </c>
      <c r="O54" s="1101">
        <v>57.49890765</v>
      </c>
      <c r="P54" s="1101">
        <v>613.03552182999999</v>
      </c>
      <c r="Q54" s="1101">
        <v>21.498344810000003</v>
      </c>
      <c r="R54" s="1101">
        <v>449.32157846999991</v>
      </c>
      <c r="S54" s="1101">
        <v>55.278192899999993</v>
      </c>
      <c r="T54" s="1101">
        <v>107.14565880000001</v>
      </c>
      <c r="U54" s="1101">
        <v>2054.2349045400001</v>
      </c>
      <c r="V54" s="1101">
        <v>169.46914300999998</v>
      </c>
      <c r="W54" s="1101">
        <v>67.656180859999992</v>
      </c>
      <c r="X54" s="1102">
        <v>12627.957915035509</v>
      </c>
      <c r="Y54" s="1101">
        <v>20.35478268</v>
      </c>
      <c r="Z54" s="1102">
        <v>12648.31269771551</v>
      </c>
    </row>
    <row r="55" spans="1:26" s="1082" customFormat="1" ht="36" customHeight="1">
      <c r="A55" s="839" t="s">
        <v>497</v>
      </c>
      <c r="B55" s="1102">
        <v>2856.3610585199995</v>
      </c>
      <c r="C55" s="1102">
        <v>37519.303932169998</v>
      </c>
      <c r="D55" s="1102">
        <v>303.16209102000005</v>
      </c>
      <c r="E55" s="1102">
        <v>7566.4713648125226</v>
      </c>
      <c r="F55" s="1102">
        <v>6381.9620965099984</v>
      </c>
      <c r="G55" s="1102">
        <v>24.956153459999999</v>
      </c>
      <c r="H55" s="1102">
        <v>2472.9788182800003</v>
      </c>
      <c r="I55" s="1102">
        <v>7389.5534833199999</v>
      </c>
      <c r="J55" s="1102">
        <v>3639.4827211000002</v>
      </c>
      <c r="K55" s="1102">
        <v>12682.033653874998</v>
      </c>
      <c r="L55" s="1102">
        <v>343.86912927999998</v>
      </c>
      <c r="M55" s="1102">
        <v>14855.452984994601</v>
      </c>
      <c r="N55" s="1102">
        <v>3406.9758126800007</v>
      </c>
      <c r="O55" s="1102">
        <v>744.03747307000015</v>
      </c>
      <c r="P55" s="1102">
        <v>6439.3004517099998</v>
      </c>
      <c r="Q55" s="1102">
        <v>336.46372632999999</v>
      </c>
      <c r="R55" s="1102">
        <v>5977.6234719499998</v>
      </c>
      <c r="S55" s="1102">
        <v>318.72926612000003</v>
      </c>
      <c r="T55" s="1102">
        <v>2075.6247876299994</v>
      </c>
      <c r="U55" s="1102">
        <v>19446.562468160002</v>
      </c>
      <c r="V55" s="1102">
        <v>1661.9978764899997</v>
      </c>
      <c r="W55" s="1102">
        <v>1269.5527412899999</v>
      </c>
      <c r="X55" s="1102">
        <v>137712.45556277211</v>
      </c>
      <c r="Y55" s="1102">
        <v>654.87568905000001</v>
      </c>
      <c r="Z55" s="1102">
        <v>138367.33125182209</v>
      </c>
    </row>
  </sheetData>
  <protectedRanges>
    <protectedRange sqref="A2" name="Range1"/>
  </protectedRanges>
  <mergeCells count="9">
    <mergeCell ref="A1:D1"/>
    <mergeCell ref="A2:D2"/>
    <mergeCell ref="Y4:Y5"/>
    <mergeCell ref="Z4:Z5"/>
    <mergeCell ref="A3:B3"/>
    <mergeCell ref="A4:A5"/>
    <mergeCell ref="B4:W4"/>
    <mergeCell ref="X4:X5"/>
    <mergeCell ref="V3:Z3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rowBreaks count="1" manualBreakCount="1">
    <brk id="34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E69"/>
  <sheetViews>
    <sheetView zoomScale="90" zoomScaleNormal="90" workbookViewId="0">
      <pane xSplit="1" ySplit="4" topLeftCell="C5" activePane="bottomRight" state="frozen"/>
      <selection activeCell="A4" sqref="A4:A8"/>
      <selection pane="topRight" activeCell="A4" sqref="A4:A8"/>
      <selection pane="bottomLeft" activeCell="A4" sqref="A4:A8"/>
      <selection pane="bottomRight" sqref="A1:XFD1048576"/>
    </sheetView>
  </sheetViews>
  <sheetFormatPr defaultColWidth="9" defaultRowHeight="18.75"/>
  <cols>
    <col min="1" max="1" width="57.7109375" style="399" customWidth="1"/>
    <col min="2" max="2" width="56.7109375" style="400" hidden="1" customWidth="1"/>
    <col min="3" max="3" width="11.140625" style="615" customWidth="1"/>
    <col min="4" max="4" width="13.140625" style="615" bestFit="1" customWidth="1"/>
    <col min="5" max="21" width="11.140625" style="615" customWidth="1"/>
    <col min="22" max="24" width="11.140625" style="616" customWidth="1"/>
    <col min="25" max="25" width="17.85546875" style="616" customWidth="1"/>
    <col min="26" max="26" width="8.28515625" style="616" bestFit="1" customWidth="1"/>
    <col min="27" max="27" width="15.140625" style="616" customWidth="1"/>
    <col min="28" max="28" width="17.85546875" style="616" customWidth="1"/>
    <col min="29" max="29" width="9" style="398"/>
    <col min="30" max="16384" width="9" style="368"/>
  </cols>
  <sheetData>
    <row r="1" spans="1:31" s="364" customFormat="1" ht="28.5">
      <c r="A1" s="1660" t="s">
        <v>861</v>
      </c>
      <c r="B1" s="1660"/>
      <c r="C1" s="1660"/>
      <c r="D1" s="1660"/>
      <c r="E1" s="1660"/>
      <c r="F1" s="1660"/>
      <c r="G1" s="1282"/>
      <c r="H1" s="1282"/>
      <c r="I1" s="1282"/>
      <c r="J1" s="1282"/>
      <c r="K1" s="1282"/>
      <c r="L1" s="1282"/>
      <c r="M1" s="1282"/>
      <c r="N1" s="1282"/>
      <c r="O1" s="1282"/>
      <c r="P1" s="1282"/>
      <c r="Q1" s="1282"/>
      <c r="R1" s="1282"/>
      <c r="S1" s="1282"/>
      <c r="T1" s="1282"/>
      <c r="U1" s="1282"/>
      <c r="V1" s="1282"/>
      <c r="W1" s="1282"/>
      <c r="X1" s="1282"/>
      <c r="Y1" s="1283"/>
      <c r="Z1" s="1283"/>
      <c r="AA1" s="1283"/>
      <c r="AB1" s="1283"/>
      <c r="AC1" s="363"/>
    </row>
    <row r="2" spans="1:31" s="364" customFormat="1" ht="28.5">
      <c r="A2" s="1660" t="s">
        <v>931</v>
      </c>
      <c r="B2" s="1660"/>
      <c r="C2" s="1660"/>
      <c r="D2" s="1660"/>
      <c r="E2" s="1660"/>
      <c r="F2" s="1660"/>
      <c r="G2" s="1284"/>
      <c r="H2" s="1284"/>
      <c r="I2" s="1284"/>
      <c r="J2" s="1284"/>
      <c r="K2" s="1284"/>
      <c r="L2" s="1284"/>
      <c r="M2" s="1284"/>
      <c r="N2" s="1284"/>
      <c r="O2" s="1284"/>
      <c r="P2" s="1284"/>
      <c r="Q2" s="1284"/>
      <c r="R2" s="1284"/>
      <c r="S2" s="1284"/>
      <c r="T2" s="1284"/>
      <c r="U2" s="1284"/>
      <c r="V2" s="1284"/>
      <c r="W2" s="1284"/>
      <c r="X2" s="1284"/>
      <c r="Y2" s="1285"/>
      <c r="Z2" s="1285"/>
      <c r="AA2" s="1285"/>
      <c r="AB2" s="1286"/>
      <c r="AC2" s="365"/>
    </row>
    <row r="3" spans="1:31" s="369" customFormat="1">
      <c r="A3" s="401"/>
      <c r="B3" s="401"/>
      <c r="C3" s="1287"/>
      <c r="D3" s="1287"/>
      <c r="E3" s="1287"/>
      <c r="F3" s="1287"/>
      <c r="G3" s="1287"/>
      <c r="H3" s="1287"/>
      <c r="I3" s="1287"/>
      <c r="J3" s="1287"/>
      <c r="K3" s="1287"/>
      <c r="L3" s="1287"/>
      <c r="M3" s="1287"/>
      <c r="N3" s="1287"/>
      <c r="O3" s="1287"/>
      <c r="P3" s="1287"/>
      <c r="Q3" s="1287"/>
      <c r="R3" s="1287"/>
      <c r="S3" s="1287"/>
      <c r="T3" s="1287"/>
      <c r="U3" s="1287"/>
      <c r="V3" s="1288"/>
      <c r="W3" s="1288"/>
      <c r="X3" s="395"/>
      <c r="Y3" s="395"/>
      <c r="Z3" s="1659" t="s">
        <v>558</v>
      </c>
      <c r="AA3" s="1659"/>
      <c r="AB3" s="1659"/>
      <c r="AC3" s="402"/>
    </row>
    <row r="4" spans="1:31" s="369" customFormat="1" ht="60" customHeight="1">
      <c r="A4" s="1657" t="s">
        <v>0</v>
      </c>
      <c r="B4" s="1658"/>
      <c r="C4" s="1289" t="s">
        <v>799</v>
      </c>
      <c r="D4" s="1289" t="s">
        <v>169</v>
      </c>
      <c r="E4" s="1289" t="s">
        <v>170</v>
      </c>
      <c r="F4" s="1289" t="s">
        <v>171</v>
      </c>
      <c r="G4" s="1289" t="s">
        <v>172</v>
      </c>
      <c r="H4" s="1289" t="s">
        <v>173</v>
      </c>
      <c r="I4" s="1289" t="s">
        <v>174</v>
      </c>
      <c r="J4" s="1289" t="s">
        <v>175</v>
      </c>
      <c r="K4" s="1289" t="s">
        <v>176</v>
      </c>
      <c r="L4" s="1289" t="s">
        <v>177</v>
      </c>
      <c r="M4" s="1289" t="s">
        <v>178</v>
      </c>
      <c r="N4" s="1289" t="s">
        <v>179</v>
      </c>
      <c r="O4" s="1289" t="s">
        <v>180</v>
      </c>
      <c r="P4" s="1289" t="s">
        <v>181</v>
      </c>
      <c r="Q4" s="1289" t="s">
        <v>182</v>
      </c>
      <c r="R4" s="1289" t="s">
        <v>183</v>
      </c>
      <c r="S4" s="1289" t="s">
        <v>184</v>
      </c>
      <c r="T4" s="1289" t="s">
        <v>796</v>
      </c>
      <c r="U4" s="1289" t="s">
        <v>344</v>
      </c>
      <c r="V4" s="1289" t="s">
        <v>185</v>
      </c>
      <c r="W4" s="1289" t="s">
        <v>186</v>
      </c>
      <c r="X4" s="1289" t="s">
        <v>187</v>
      </c>
      <c r="Y4" s="1290" t="s">
        <v>189</v>
      </c>
      <c r="Z4" s="1290" t="s">
        <v>191</v>
      </c>
      <c r="AA4" s="1289" t="s">
        <v>192</v>
      </c>
      <c r="AB4" s="1290" t="s">
        <v>190</v>
      </c>
    </row>
    <row r="5" spans="1:31" s="374" customFormat="1" ht="30" customHeight="1">
      <c r="A5" s="403" t="s">
        <v>68</v>
      </c>
      <c r="B5" s="404"/>
      <c r="C5" s="1060"/>
      <c r="D5" s="1060"/>
      <c r="E5" s="1060"/>
      <c r="F5" s="1060"/>
      <c r="G5" s="1060"/>
      <c r="H5" s="1060"/>
      <c r="I5" s="1060"/>
      <c r="J5" s="1060"/>
      <c r="K5" s="1060"/>
      <c r="L5" s="1060"/>
      <c r="M5" s="1060"/>
      <c r="N5" s="1060"/>
      <c r="O5" s="1060"/>
      <c r="P5" s="1060"/>
      <c r="Q5" s="1060"/>
      <c r="R5" s="1060"/>
      <c r="S5" s="1060"/>
      <c r="T5" s="1060"/>
      <c r="U5" s="1060"/>
      <c r="V5" s="1291"/>
      <c r="W5" s="1060"/>
      <c r="X5" s="1292"/>
      <c r="Y5" s="1297">
        <v>0</v>
      </c>
      <c r="Z5" s="1297">
        <v>0</v>
      </c>
      <c r="AA5" s="1060">
        <v>0</v>
      </c>
      <c r="AB5" s="1297">
        <v>0</v>
      </c>
    </row>
    <row r="6" spans="1:31" s="374" customFormat="1" ht="30" customHeight="1">
      <c r="A6" s="403" t="s">
        <v>657</v>
      </c>
      <c r="B6" s="404"/>
      <c r="C6" s="1060">
        <v>10946.189943190002</v>
      </c>
      <c r="D6" s="1060">
        <v>773474.58484150004</v>
      </c>
      <c r="E6" s="1060">
        <v>3232.2220297521158</v>
      </c>
      <c r="F6" s="1060">
        <v>169331.86416165996</v>
      </c>
      <c r="G6" s="1060">
        <v>312861.37267053436</v>
      </c>
      <c r="H6" s="1060">
        <v>559.35944397999992</v>
      </c>
      <c r="I6" s="1060">
        <v>21494.077255160002</v>
      </c>
      <c r="J6" s="1060">
        <v>106951.8913277135</v>
      </c>
      <c r="K6" s="1060">
        <v>11616.612630210002</v>
      </c>
      <c r="L6" s="1060">
        <v>240736.36367492564</v>
      </c>
      <c r="M6" s="1060">
        <v>4273.0971365799996</v>
      </c>
      <c r="N6" s="1060">
        <v>450694.34583788808</v>
      </c>
      <c r="O6" s="1060">
        <v>66827.59627681</v>
      </c>
      <c r="P6" s="1060">
        <v>8072.6822024811008</v>
      </c>
      <c r="Q6" s="1060">
        <v>97402.934503150012</v>
      </c>
      <c r="R6" s="1060">
        <v>1973.9188277010285</v>
      </c>
      <c r="S6" s="1060">
        <v>315556.01791272993</v>
      </c>
      <c r="T6" s="1060">
        <v>7606.33845526</v>
      </c>
      <c r="U6" s="1060">
        <v>43528.578951740004</v>
      </c>
      <c r="V6" s="1291">
        <v>381069.12390072003</v>
      </c>
      <c r="W6" s="1060">
        <v>22093.562712276402</v>
      </c>
      <c r="X6" s="1292">
        <v>10409.787049270002</v>
      </c>
      <c r="Y6" s="1297">
        <v>3060712.5217452319</v>
      </c>
      <c r="Z6" s="1297"/>
      <c r="AA6" s="1060">
        <v>1778.4554951399998</v>
      </c>
      <c r="AB6" s="1297">
        <v>3062490.977240372</v>
      </c>
    </row>
    <row r="7" spans="1:31" s="374" customFormat="1" ht="30" customHeight="1">
      <c r="A7" s="405" t="s">
        <v>70</v>
      </c>
      <c r="B7" s="404"/>
      <c r="C7" s="1060">
        <v>10946.189943190002</v>
      </c>
      <c r="D7" s="1060">
        <v>665432.63452829001</v>
      </c>
      <c r="E7" s="1060">
        <v>2462.1588882366959</v>
      </c>
      <c r="F7" s="1060">
        <v>149000.14033502998</v>
      </c>
      <c r="G7" s="1060">
        <v>266939.25117414747</v>
      </c>
      <c r="H7" s="1060">
        <v>301.76447253999993</v>
      </c>
      <c r="I7" s="1060">
        <v>16055.315905400003</v>
      </c>
      <c r="J7" s="1060">
        <v>90335.355740219995</v>
      </c>
      <c r="K7" s="1060">
        <v>11466.413022960001</v>
      </c>
      <c r="L7" s="1060">
        <v>219462.83132840565</v>
      </c>
      <c r="M7" s="1060">
        <v>3853.9976174499998</v>
      </c>
      <c r="N7" s="1060">
        <v>394814.55077928008</v>
      </c>
      <c r="O7" s="1060">
        <v>62735.837408649997</v>
      </c>
      <c r="P7" s="1060">
        <v>4324.6632222199996</v>
      </c>
      <c r="Q7" s="1060">
        <v>81946.811963710003</v>
      </c>
      <c r="R7" s="1060">
        <v>1787.145021265</v>
      </c>
      <c r="S7" s="1060">
        <v>301948.59219617996</v>
      </c>
      <c r="T7" s="1060">
        <v>6310.3887052600003</v>
      </c>
      <c r="U7" s="1060">
        <v>29262.179926340003</v>
      </c>
      <c r="V7" s="1291">
        <v>340011.90785753005</v>
      </c>
      <c r="W7" s="1060">
        <v>21511.369603900002</v>
      </c>
      <c r="X7" s="1292">
        <v>9948.7373005200006</v>
      </c>
      <c r="Y7" s="1297">
        <v>2690858.2369407243</v>
      </c>
      <c r="Z7" s="1297"/>
      <c r="AA7" s="1060">
        <v>729.5652513199999</v>
      </c>
      <c r="AB7" s="1297">
        <v>2691587.8021920444</v>
      </c>
    </row>
    <row r="8" spans="1:31" s="408" customFormat="1" ht="56.25">
      <c r="A8" s="406" t="s">
        <v>71</v>
      </c>
      <c r="B8" s="407" t="s">
        <v>72</v>
      </c>
      <c r="C8" s="1061">
        <v>8669.2371256100014</v>
      </c>
      <c r="D8" s="1061">
        <v>486639.46547528001</v>
      </c>
      <c r="E8" s="1061">
        <v>988.46299045869603</v>
      </c>
      <c r="F8" s="1061">
        <v>92289.303318999999</v>
      </c>
      <c r="G8" s="1061">
        <v>147493.31630867877</v>
      </c>
      <c r="H8" s="1061">
        <v>68.280120949999997</v>
      </c>
      <c r="I8" s="1061">
        <v>6269.32560741</v>
      </c>
      <c r="J8" s="1061">
        <v>64690.14351899</v>
      </c>
      <c r="K8" s="1061">
        <v>8265.2569983400008</v>
      </c>
      <c r="L8" s="1061">
        <v>118238.11261294001</v>
      </c>
      <c r="M8" s="1061">
        <v>3253.4298245999998</v>
      </c>
      <c r="N8" s="1061">
        <v>228398.35093547995</v>
      </c>
      <c r="O8" s="1061">
        <v>22995.399921709999</v>
      </c>
      <c r="P8" s="1061">
        <v>1751.0962250499999</v>
      </c>
      <c r="Q8" s="1061">
        <v>42583.459769540001</v>
      </c>
      <c r="R8" s="1061">
        <v>777.85607076100007</v>
      </c>
      <c r="S8" s="1061">
        <v>222905.75350082997</v>
      </c>
      <c r="T8" s="1061">
        <v>1044.9720448799999</v>
      </c>
      <c r="U8" s="1061">
        <v>13648.906617069999</v>
      </c>
      <c r="V8" s="1061">
        <v>189318.36163899</v>
      </c>
      <c r="W8" s="1061">
        <v>20406.059004570001</v>
      </c>
      <c r="X8" s="1061">
        <v>5996.068073630001</v>
      </c>
      <c r="Y8" s="1301">
        <v>1686690.6177047684</v>
      </c>
      <c r="Z8" s="1301">
        <v>48.026801149239098</v>
      </c>
      <c r="AA8" s="1294">
        <v>507.36395751999999</v>
      </c>
      <c r="AB8" s="1301">
        <v>1687197.9816622885</v>
      </c>
    </row>
    <row r="9" spans="1:31" s="408" customFormat="1" ht="56.25">
      <c r="A9" s="406" t="s">
        <v>73</v>
      </c>
      <c r="B9" s="407" t="s">
        <v>72</v>
      </c>
      <c r="C9" s="1061">
        <v>0</v>
      </c>
      <c r="D9" s="1061">
        <v>11313.50657277</v>
      </c>
      <c r="E9" s="1061">
        <v>0</v>
      </c>
      <c r="F9" s="1061">
        <v>0</v>
      </c>
      <c r="G9" s="1061">
        <v>1900.4554288499999</v>
      </c>
      <c r="H9" s="1061">
        <v>0</v>
      </c>
      <c r="I9" s="1061">
        <v>0</v>
      </c>
      <c r="J9" s="1061">
        <v>0</v>
      </c>
      <c r="K9" s="1061">
        <v>0</v>
      </c>
      <c r="L9" s="1061">
        <v>1337.0259991999999</v>
      </c>
      <c r="M9" s="1061">
        <v>0</v>
      </c>
      <c r="N9" s="1061">
        <v>21667.941937890002</v>
      </c>
      <c r="O9" s="1061">
        <v>1398.85879933</v>
      </c>
      <c r="P9" s="1061">
        <v>0</v>
      </c>
      <c r="Q9" s="1061">
        <v>0</v>
      </c>
      <c r="R9" s="1061">
        <v>0</v>
      </c>
      <c r="S9" s="1061">
        <v>953.21072086000004</v>
      </c>
      <c r="T9" s="1061">
        <v>0</v>
      </c>
      <c r="U9" s="1061">
        <v>0</v>
      </c>
      <c r="V9" s="1061">
        <v>1139.65995501</v>
      </c>
      <c r="W9" s="1061">
        <v>0</v>
      </c>
      <c r="X9" s="1061">
        <v>0</v>
      </c>
      <c r="Y9" s="1301">
        <v>39710.659413910005</v>
      </c>
      <c r="Z9" s="1301">
        <v>1.130720668721263</v>
      </c>
      <c r="AA9" s="1294">
        <v>0</v>
      </c>
      <c r="AB9" s="1301">
        <v>39710.659413910005</v>
      </c>
      <c r="AC9" s="409"/>
    </row>
    <row r="10" spans="1:31" s="408" customFormat="1" ht="75">
      <c r="A10" s="406" t="s">
        <v>188</v>
      </c>
      <c r="B10" s="407" t="s">
        <v>72</v>
      </c>
      <c r="C10" s="1061">
        <v>73.448373599999996</v>
      </c>
      <c r="D10" s="1061">
        <v>20363.878703860002</v>
      </c>
      <c r="E10" s="1061">
        <v>62.738095799999996</v>
      </c>
      <c r="F10" s="1061">
        <v>32079.1632642</v>
      </c>
      <c r="G10" s="1061">
        <v>12536.721914600001</v>
      </c>
      <c r="H10" s="1061">
        <v>33.251254029999998</v>
      </c>
      <c r="I10" s="1061">
        <v>1691.6454842099997</v>
      </c>
      <c r="J10" s="1061">
        <v>6103.7053159799998</v>
      </c>
      <c r="K10" s="1061">
        <v>595.94623125999999</v>
      </c>
      <c r="L10" s="1061">
        <v>26086.305869940003</v>
      </c>
      <c r="M10" s="1061">
        <v>106.5519613</v>
      </c>
      <c r="N10" s="1061">
        <v>20526.011752130002</v>
      </c>
      <c r="O10" s="1061">
        <v>5271.6611953500005</v>
      </c>
      <c r="P10" s="1061">
        <v>260.80922575</v>
      </c>
      <c r="Q10" s="1061">
        <v>6981.3519214799999</v>
      </c>
      <c r="R10" s="1061">
        <v>201.598813893</v>
      </c>
      <c r="S10" s="1061">
        <v>17310.521398000001</v>
      </c>
      <c r="T10" s="1061">
        <v>699.11759835000009</v>
      </c>
      <c r="U10" s="1061">
        <v>1345.14800347</v>
      </c>
      <c r="V10" s="1061">
        <v>30732.772814259999</v>
      </c>
      <c r="W10" s="1061">
        <v>187.01116555000002</v>
      </c>
      <c r="X10" s="1061">
        <v>553.00830437000002</v>
      </c>
      <c r="Y10" s="1301">
        <v>183802.36866138305</v>
      </c>
      <c r="Z10" s="1301">
        <v>5.2335856486067796</v>
      </c>
      <c r="AA10" s="1294">
        <v>21.736568800000001</v>
      </c>
      <c r="AB10" s="1301">
        <v>183824.10523018305</v>
      </c>
      <c r="AC10" s="409"/>
    </row>
    <row r="11" spans="1:31" s="408" customFormat="1" ht="75">
      <c r="A11" s="406" t="s">
        <v>74</v>
      </c>
      <c r="B11" s="407" t="s">
        <v>72</v>
      </c>
      <c r="C11" s="1060">
        <v>0</v>
      </c>
      <c r="D11" s="1061">
        <v>13984.565643389999</v>
      </c>
      <c r="E11" s="1060">
        <v>0</v>
      </c>
      <c r="F11" s="1061">
        <v>1903.6120134</v>
      </c>
      <c r="G11" s="1061">
        <v>3870.8214539960004</v>
      </c>
      <c r="H11" s="1060">
        <v>0</v>
      </c>
      <c r="I11" s="1060">
        <v>0</v>
      </c>
      <c r="J11" s="1061">
        <v>1337.81334685</v>
      </c>
      <c r="K11" s="1060">
        <v>0</v>
      </c>
      <c r="L11" s="1061">
        <v>2413.6282393699998</v>
      </c>
      <c r="M11" s="1061">
        <v>0</v>
      </c>
      <c r="N11" s="1061">
        <v>5830.4403045400004</v>
      </c>
      <c r="O11" s="1061">
        <v>1626.53736043</v>
      </c>
      <c r="P11" s="1061">
        <v>0</v>
      </c>
      <c r="Q11" s="1061">
        <v>519.86598400000003</v>
      </c>
      <c r="R11" s="1061">
        <v>0</v>
      </c>
      <c r="S11" s="1061">
        <v>6581.2986193300003</v>
      </c>
      <c r="T11" s="1061">
        <v>0</v>
      </c>
      <c r="U11" s="1061">
        <v>547.6260837399999</v>
      </c>
      <c r="V11" s="1061">
        <v>7703.9017572299999</v>
      </c>
      <c r="W11" s="1061">
        <v>0</v>
      </c>
      <c r="X11" s="1061">
        <v>53.185196500000004</v>
      </c>
      <c r="Y11" s="1301">
        <v>46373.296002775998</v>
      </c>
      <c r="Z11" s="1301">
        <v>1.3204324743270499</v>
      </c>
      <c r="AA11" s="1294">
        <v>0</v>
      </c>
      <c r="AB11" s="1301">
        <v>46373.296002775998</v>
      </c>
      <c r="AC11" s="409"/>
    </row>
    <row r="12" spans="1:31" s="369" customFormat="1">
      <c r="A12" s="410" t="s">
        <v>75</v>
      </c>
      <c r="B12" s="378" t="s">
        <v>76</v>
      </c>
      <c r="C12" s="1060">
        <v>0</v>
      </c>
      <c r="D12" s="1060">
        <v>0</v>
      </c>
      <c r="E12" s="1060">
        <v>0</v>
      </c>
      <c r="F12" s="1060">
        <v>0</v>
      </c>
      <c r="G12" s="1060">
        <v>0</v>
      </c>
      <c r="H12" s="1060">
        <v>0</v>
      </c>
      <c r="I12" s="1060">
        <v>0</v>
      </c>
      <c r="J12" s="1060">
        <v>0</v>
      </c>
      <c r="K12" s="1060">
        <v>0</v>
      </c>
      <c r="L12" s="1060">
        <v>0</v>
      </c>
      <c r="M12" s="1060">
        <v>0</v>
      </c>
      <c r="N12" s="1061">
        <v>0</v>
      </c>
      <c r="O12" s="1061">
        <v>0</v>
      </c>
      <c r="P12" s="1061">
        <v>0</v>
      </c>
      <c r="Q12" s="1061">
        <v>0</v>
      </c>
      <c r="R12" s="1061">
        <v>0</v>
      </c>
      <c r="S12" s="1061">
        <v>0</v>
      </c>
      <c r="T12" s="1061">
        <v>0</v>
      </c>
      <c r="U12" s="1061">
        <v>0</v>
      </c>
      <c r="V12" s="1061">
        <v>0</v>
      </c>
      <c r="W12" s="1061">
        <v>0</v>
      </c>
      <c r="X12" s="1061">
        <v>0</v>
      </c>
      <c r="Y12" s="1297">
        <v>0</v>
      </c>
      <c r="Z12" s="1297">
        <v>0</v>
      </c>
      <c r="AA12" s="1291">
        <v>0</v>
      </c>
      <c r="AB12" s="1297">
        <v>0</v>
      </c>
      <c r="AC12" s="380"/>
    </row>
    <row r="13" spans="1:31" s="369" customFormat="1">
      <c r="A13" s="410" t="s">
        <v>77</v>
      </c>
      <c r="B13" s="378" t="s">
        <v>76</v>
      </c>
      <c r="C13" s="1060">
        <v>0</v>
      </c>
      <c r="D13" s="1060">
        <v>3898.1243057500001</v>
      </c>
      <c r="E13" s="1060">
        <v>35.633985799999998</v>
      </c>
      <c r="F13" s="1060">
        <v>4862.6270717099997</v>
      </c>
      <c r="G13" s="1060">
        <v>24648.314381191696</v>
      </c>
      <c r="H13" s="1060">
        <v>5.9983452300000009</v>
      </c>
      <c r="I13" s="1060">
        <v>517.55890020000004</v>
      </c>
      <c r="J13" s="1060">
        <v>6693.1547853299908</v>
      </c>
      <c r="K13" s="1060">
        <v>0</v>
      </c>
      <c r="L13" s="1060">
        <v>17596.3915314156</v>
      </c>
      <c r="M13" s="1060">
        <v>110.0209912</v>
      </c>
      <c r="N13" s="1061">
        <v>23957.910642120001</v>
      </c>
      <c r="O13" s="1061">
        <v>7870.4447701899999</v>
      </c>
      <c r="P13" s="1061">
        <v>36.150706899999996</v>
      </c>
      <c r="Q13" s="1061">
        <v>5918.2280787399995</v>
      </c>
      <c r="R13" s="1061">
        <v>32.439153456</v>
      </c>
      <c r="S13" s="1061">
        <v>17355.64208084</v>
      </c>
      <c r="T13" s="1061">
        <v>491.8275008</v>
      </c>
      <c r="U13" s="1061">
        <v>3718.8085486400005</v>
      </c>
      <c r="V13" s="1061">
        <v>36298.551756720008</v>
      </c>
      <c r="W13" s="1061">
        <v>0</v>
      </c>
      <c r="X13" s="1061">
        <v>39.854359500000001</v>
      </c>
      <c r="Y13" s="1297">
        <v>154087.68189573329</v>
      </c>
      <c r="Z13" s="1297">
        <v>4.3874901421008072</v>
      </c>
      <c r="AA13" s="1291">
        <v>79.992080700000002</v>
      </c>
      <c r="AB13" s="1297">
        <v>154167.67397643329</v>
      </c>
      <c r="AC13" s="380"/>
    </row>
    <row r="14" spans="1:31" s="380" customFormat="1">
      <c r="A14" s="405" t="s">
        <v>78</v>
      </c>
      <c r="B14" s="378" t="s">
        <v>76</v>
      </c>
      <c r="C14" s="1060">
        <v>2203.5044439799999</v>
      </c>
      <c r="D14" s="1060">
        <v>95296.957906740005</v>
      </c>
      <c r="E14" s="1060">
        <v>1375.323816178</v>
      </c>
      <c r="F14" s="1060">
        <v>17865.434666720001</v>
      </c>
      <c r="G14" s="1060">
        <v>75997.532845443027</v>
      </c>
      <c r="H14" s="1060">
        <v>194.23475232999996</v>
      </c>
      <c r="I14" s="1060">
        <v>7576.7859135800018</v>
      </c>
      <c r="J14" s="1060">
        <v>11510.53877307</v>
      </c>
      <c r="K14" s="1060">
        <v>2605.2097933600003</v>
      </c>
      <c r="L14" s="1060">
        <v>53791.367075540002</v>
      </c>
      <c r="M14" s="1060">
        <v>383.99484035</v>
      </c>
      <c r="N14" s="1061">
        <v>94433.895207120178</v>
      </c>
      <c r="O14" s="1061">
        <v>23572.93536164</v>
      </c>
      <c r="P14" s="1061">
        <v>2276.6070645199998</v>
      </c>
      <c r="Q14" s="1061">
        <v>25943.906209950001</v>
      </c>
      <c r="R14" s="1061">
        <v>775.25098315499986</v>
      </c>
      <c r="S14" s="1061">
        <v>36842.165876320003</v>
      </c>
      <c r="T14" s="1061">
        <v>4074.4715612300001</v>
      </c>
      <c r="U14" s="1061">
        <v>10001.69067342</v>
      </c>
      <c r="V14" s="1061">
        <v>74818.659935320029</v>
      </c>
      <c r="W14" s="1061">
        <v>918.29943377999996</v>
      </c>
      <c r="X14" s="1061">
        <v>3306.6213665200003</v>
      </c>
      <c r="Y14" s="1297">
        <v>545765.38850026613</v>
      </c>
      <c r="Z14" s="1297">
        <v>15.540114774165087</v>
      </c>
      <c r="AA14" s="1291">
        <v>120.4726443</v>
      </c>
      <c r="AB14" s="1297">
        <v>545885.86114456609</v>
      </c>
      <c r="AD14" s="369"/>
      <c r="AE14" s="369"/>
    </row>
    <row r="15" spans="1:31" s="380" customFormat="1">
      <c r="A15" s="410" t="s">
        <v>79</v>
      </c>
      <c r="B15" s="378" t="s">
        <v>72</v>
      </c>
      <c r="C15" s="1060">
        <v>0</v>
      </c>
      <c r="D15" s="1060">
        <v>33936.135920499997</v>
      </c>
      <c r="E15" s="1060">
        <v>0</v>
      </c>
      <c r="F15" s="1060">
        <v>0</v>
      </c>
      <c r="G15" s="1060">
        <v>492.08884138799999</v>
      </c>
      <c r="H15" s="1060">
        <v>0</v>
      </c>
      <c r="I15" s="1060">
        <v>0</v>
      </c>
      <c r="J15" s="1060">
        <v>0</v>
      </c>
      <c r="K15" s="1060">
        <v>0</v>
      </c>
      <c r="L15" s="1060">
        <v>0</v>
      </c>
      <c r="M15" s="1060">
        <v>0</v>
      </c>
      <c r="N15" s="1061">
        <v>0</v>
      </c>
      <c r="O15" s="1061">
        <v>0</v>
      </c>
      <c r="P15" s="1061">
        <v>0</v>
      </c>
      <c r="Q15" s="1061">
        <v>0</v>
      </c>
      <c r="R15" s="1061">
        <v>0</v>
      </c>
      <c r="S15" s="1061">
        <v>0</v>
      </c>
      <c r="T15" s="1061">
        <v>0</v>
      </c>
      <c r="U15" s="1061">
        <v>0</v>
      </c>
      <c r="V15" s="1061">
        <v>0</v>
      </c>
      <c r="W15" s="1061">
        <v>0</v>
      </c>
      <c r="X15" s="1061">
        <v>0</v>
      </c>
      <c r="Y15" s="1297">
        <v>34428.224761887999</v>
      </c>
      <c r="Z15" s="1297">
        <v>0.98030871056278257</v>
      </c>
      <c r="AA15" s="1291">
        <v>0</v>
      </c>
      <c r="AB15" s="1297">
        <v>34428.224761887999</v>
      </c>
      <c r="AD15" s="369"/>
      <c r="AE15" s="369"/>
    </row>
    <row r="16" spans="1:31" s="380" customFormat="1">
      <c r="A16" s="410" t="s">
        <v>80</v>
      </c>
      <c r="B16" s="378"/>
      <c r="C16" s="1060">
        <v>0</v>
      </c>
      <c r="D16" s="1060">
        <v>102572.20709832001</v>
      </c>
      <c r="E16" s="1060">
        <v>123.4998495</v>
      </c>
      <c r="F16" s="1060">
        <v>4853.0242255399999</v>
      </c>
      <c r="G16" s="1060">
        <v>20951.364561029997</v>
      </c>
      <c r="H16" s="1060">
        <v>200.77526925000001</v>
      </c>
      <c r="I16" s="1060">
        <v>716.9239</v>
      </c>
      <c r="J16" s="1060">
        <v>8384.3682255999993</v>
      </c>
      <c r="K16" s="1060">
        <v>1.599</v>
      </c>
      <c r="L16" s="1060">
        <v>10041.546962349999</v>
      </c>
      <c r="M16" s="1060">
        <v>134.32731240000001</v>
      </c>
      <c r="N16" s="1061">
        <v>36382.160336464025</v>
      </c>
      <c r="O16" s="1061">
        <v>1429.0636577499999</v>
      </c>
      <c r="P16" s="1061">
        <v>2255.436330797721</v>
      </c>
      <c r="Q16" s="1061">
        <v>13.1263269</v>
      </c>
      <c r="R16" s="1061">
        <v>132.57020900000001</v>
      </c>
      <c r="S16" s="1061">
        <v>11370.52232387</v>
      </c>
      <c r="T16" s="1061">
        <v>527.11974999999995</v>
      </c>
      <c r="U16" s="1061">
        <v>6460.2349803799989</v>
      </c>
      <c r="V16" s="1061">
        <v>22376.614725410003</v>
      </c>
      <c r="W16" s="1061">
        <v>524.87301797639998</v>
      </c>
      <c r="X16" s="1061">
        <v>2.52359</v>
      </c>
      <c r="Y16" s="1297">
        <v>229453.8816525382</v>
      </c>
      <c r="Z16" s="1297"/>
      <c r="AA16" s="1291">
        <v>348.95346151999996</v>
      </c>
      <c r="AB16" s="1297">
        <v>229802.83511405819</v>
      </c>
      <c r="AD16" s="369"/>
      <c r="AE16" s="369"/>
    </row>
    <row r="17" spans="1:31" s="380" customFormat="1" ht="37.5">
      <c r="A17" s="406" t="s">
        <v>81</v>
      </c>
      <c r="B17" s="378" t="s">
        <v>82</v>
      </c>
      <c r="C17" s="1060">
        <v>0</v>
      </c>
      <c r="D17" s="1060">
        <v>97829.637436630001</v>
      </c>
      <c r="E17" s="1060">
        <v>123.4998495</v>
      </c>
      <c r="F17" s="1060">
        <v>4423.0505899999998</v>
      </c>
      <c r="G17" s="1060">
        <v>20581.182376949997</v>
      </c>
      <c r="H17" s="1060">
        <v>200.77526925000001</v>
      </c>
      <c r="I17" s="1060">
        <v>708.71810000000005</v>
      </c>
      <c r="J17" s="1060">
        <v>8382.05494</v>
      </c>
      <c r="K17" s="1060">
        <v>0</v>
      </c>
      <c r="L17" s="1060">
        <v>10041.546962349999</v>
      </c>
      <c r="M17" s="1060">
        <v>0</v>
      </c>
      <c r="N17" s="1060">
        <v>28279.070256759998</v>
      </c>
      <c r="O17" s="1060">
        <v>1421.6167539999999</v>
      </c>
      <c r="P17" s="1060">
        <v>1743.1518853499999</v>
      </c>
      <c r="Q17" s="1060">
        <v>0</v>
      </c>
      <c r="R17" s="1060">
        <v>132.57020900000001</v>
      </c>
      <c r="S17" s="1060">
        <v>11367.03918475</v>
      </c>
      <c r="T17" s="1060">
        <v>527.11974999999995</v>
      </c>
      <c r="U17" s="1060">
        <v>5889.2935987499995</v>
      </c>
      <c r="V17" s="1291">
        <v>21078.843842210004</v>
      </c>
      <c r="W17" s="1291">
        <v>522.60490682</v>
      </c>
      <c r="X17" s="1292">
        <v>2.52359</v>
      </c>
      <c r="Y17" s="1297">
        <v>213254.29950232001</v>
      </c>
      <c r="Z17" s="1297">
        <v>6.0721994471963718</v>
      </c>
      <c r="AA17" s="1291">
        <v>321.91018800000001</v>
      </c>
      <c r="AB17" s="1297">
        <v>213576.20969032001</v>
      </c>
      <c r="AD17" s="369"/>
      <c r="AE17" s="369"/>
    </row>
    <row r="18" spans="1:31" s="380" customFormat="1" ht="37.5">
      <c r="A18" s="796" t="s">
        <v>83</v>
      </c>
      <c r="B18" s="378" t="s">
        <v>82</v>
      </c>
      <c r="C18" s="1060">
        <v>0</v>
      </c>
      <c r="D18" s="1060">
        <v>0</v>
      </c>
      <c r="E18" s="1060">
        <v>0</v>
      </c>
      <c r="F18" s="1060">
        <v>0</v>
      </c>
      <c r="G18" s="1060">
        <v>0</v>
      </c>
      <c r="H18" s="1060">
        <v>0</v>
      </c>
      <c r="I18" s="1060">
        <v>0</v>
      </c>
      <c r="J18" s="1060">
        <v>0</v>
      </c>
      <c r="K18" s="1060">
        <v>0</v>
      </c>
      <c r="L18" s="1060">
        <v>0</v>
      </c>
      <c r="M18" s="1060">
        <v>0</v>
      </c>
      <c r="N18" s="1060">
        <v>6556.5751441899993</v>
      </c>
      <c r="O18" s="1060">
        <v>0</v>
      </c>
      <c r="P18" s="1060">
        <v>507.37021126999997</v>
      </c>
      <c r="Q18" s="1060">
        <v>0</v>
      </c>
      <c r="R18" s="1060">
        <v>0</v>
      </c>
      <c r="S18" s="1060">
        <v>0</v>
      </c>
      <c r="T18" s="1060">
        <v>0</v>
      </c>
      <c r="U18" s="1060">
        <v>567.36045332999993</v>
      </c>
      <c r="V18" s="1291">
        <v>0</v>
      </c>
      <c r="W18" s="1291">
        <v>0</v>
      </c>
      <c r="X18" s="1292">
        <v>0</v>
      </c>
      <c r="Y18" s="1297">
        <v>7631.305808789999</v>
      </c>
      <c r="Z18" s="1297">
        <v>0.2172936771810173</v>
      </c>
      <c r="AA18" s="1291">
        <v>0</v>
      </c>
      <c r="AB18" s="1297">
        <v>7631.305808789999</v>
      </c>
      <c r="AD18" s="369"/>
      <c r="AE18" s="369"/>
    </row>
    <row r="19" spans="1:31" s="380" customFormat="1">
      <c r="A19" s="410" t="s">
        <v>84</v>
      </c>
      <c r="B19" s="378" t="s">
        <v>82</v>
      </c>
      <c r="C19" s="1060">
        <v>0</v>
      </c>
      <c r="D19" s="1060">
        <v>738.47900000000004</v>
      </c>
      <c r="E19" s="1060">
        <v>0</v>
      </c>
      <c r="F19" s="1060">
        <v>0</v>
      </c>
      <c r="G19" s="1060">
        <v>83.016360000000006</v>
      </c>
      <c r="H19" s="1060">
        <v>0</v>
      </c>
      <c r="I19" s="1060">
        <v>0</v>
      </c>
      <c r="J19" s="1060">
        <v>0</v>
      </c>
      <c r="K19" s="1060">
        <v>0</v>
      </c>
      <c r="L19" s="1060">
        <v>0</v>
      </c>
      <c r="M19" s="1060">
        <v>132.75993</v>
      </c>
      <c r="N19" s="1060">
        <v>148.2693792663263</v>
      </c>
      <c r="O19" s="1060">
        <v>0</v>
      </c>
      <c r="P19" s="1060">
        <v>0</v>
      </c>
      <c r="Q19" s="1060">
        <v>7.4284349800000005</v>
      </c>
      <c r="R19" s="1060">
        <v>0</v>
      </c>
      <c r="S19" s="1060">
        <v>0</v>
      </c>
      <c r="T19" s="1060">
        <v>0</v>
      </c>
      <c r="U19" s="1060">
        <v>0</v>
      </c>
      <c r="V19" s="1291">
        <v>534.99953340999991</v>
      </c>
      <c r="W19" s="1291">
        <v>0</v>
      </c>
      <c r="X19" s="1292">
        <v>0</v>
      </c>
      <c r="Y19" s="1297">
        <v>1644.9526376563263</v>
      </c>
      <c r="Z19" s="1297">
        <v>4.6838354585822986E-2</v>
      </c>
      <c r="AA19" s="1291">
        <v>23.114000000000001</v>
      </c>
      <c r="AB19" s="1297">
        <v>1668.0666376563263</v>
      </c>
      <c r="AD19" s="369"/>
      <c r="AE19" s="369"/>
    </row>
    <row r="20" spans="1:31" s="380" customFormat="1" ht="75">
      <c r="A20" s="406" t="s">
        <v>85</v>
      </c>
      <c r="B20" s="378" t="s">
        <v>82</v>
      </c>
      <c r="C20" s="1060">
        <v>0</v>
      </c>
      <c r="D20" s="1060">
        <v>0</v>
      </c>
      <c r="E20" s="1060">
        <v>0</v>
      </c>
      <c r="F20" s="1060">
        <v>0</v>
      </c>
      <c r="G20" s="1060">
        <v>0</v>
      </c>
      <c r="H20" s="1060">
        <v>0</v>
      </c>
      <c r="I20" s="1060">
        <v>0</v>
      </c>
      <c r="J20" s="1060">
        <v>0</v>
      </c>
      <c r="K20" s="1060">
        <v>0</v>
      </c>
      <c r="L20" s="1060">
        <v>0</v>
      </c>
      <c r="M20" s="1060">
        <v>0</v>
      </c>
      <c r="N20" s="1060">
        <v>0</v>
      </c>
      <c r="O20" s="1060">
        <v>0</v>
      </c>
      <c r="P20" s="1060">
        <v>0</v>
      </c>
      <c r="Q20" s="1060">
        <v>0</v>
      </c>
      <c r="R20" s="1060">
        <v>0</v>
      </c>
      <c r="S20" s="1060">
        <v>0</v>
      </c>
      <c r="T20" s="1060">
        <v>0</v>
      </c>
      <c r="U20" s="1060">
        <v>0</v>
      </c>
      <c r="V20" s="1291">
        <v>358.92810450000002</v>
      </c>
      <c r="W20" s="1291">
        <v>0</v>
      </c>
      <c r="X20" s="1292">
        <v>0</v>
      </c>
      <c r="Y20" s="1297">
        <v>358.92810450000002</v>
      </c>
      <c r="Z20" s="1297">
        <v>1.0220112995679279E-2</v>
      </c>
      <c r="AA20" s="1291">
        <v>0</v>
      </c>
      <c r="AB20" s="1297">
        <v>358.92810450000002</v>
      </c>
      <c r="AD20" s="369"/>
      <c r="AE20" s="369"/>
    </row>
    <row r="21" spans="1:31" s="380" customFormat="1">
      <c r="A21" s="410" t="s">
        <v>86</v>
      </c>
      <c r="B21" s="378" t="s">
        <v>82</v>
      </c>
      <c r="C21" s="1060">
        <v>0</v>
      </c>
      <c r="D21" s="1060">
        <v>4004.0906616900002</v>
      </c>
      <c r="E21" s="1060">
        <v>0</v>
      </c>
      <c r="F21" s="1060">
        <v>429.97363554000003</v>
      </c>
      <c r="G21" s="1060">
        <v>287.16582407999999</v>
      </c>
      <c r="H21" s="1060">
        <v>0</v>
      </c>
      <c r="I21" s="1060">
        <v>8.2058</v>
      </c>
      <c r="J21" s="1060">
        <v>2.3132855999999999</v>
      </c>
      <c r="K21" s="1060">
        <v>1.599</v>
      </c>
      <c r="L21" s="1060">
        <v>0</v>
      </c>
      <c r="M21" s="1060">
        <v>1.5673823999999998</v>
      </c>
      <c r="N21" s="1060">
        <v>1398.245556247695</v>
      </c>
      <c r="O21" s="1060">
        <v>7.4469037499999997</v>
      </c>
      <c r="P21" s="1060">
        <v>4.9142341777209309</v>
      </c>
      <c r="Q21" s="1060">
        <v>5.69789192</v>
      </c>
      <c r="R21" s="1060">
        <v>0</v>
      </c>
      <c r="S21" s="1060">
        <v>3.4831391200000001</v>
      </c>
      <c r="T21" s="1060">
        <v>0</v>
      </c>
      <c r="U21" s="1060">
        <v>3.5809282999999996</v>
      </c>
      <c r="V21" s="1291">
        <v>403.84324529000003</v>
      </c>
      <c r="W21" s="1291">
        <v>2.2681111564000003</v>
      </c>
      <c r="X21" s="1292">
        <v>0</v>
      </c>
      <c r="Y21" s="1297">
        <v>6564.3955992718147</v>
      </c>
      <c r="Z21" s="1297">
        <v>0.1869144932697733</v>
      </c>
      <c r="AA21" s="1291">
        <v>3.9292735200000002</v>
      </c>
      <c r="AB21" s="1297">
        <v>6568.3248727918144</v>
      </c>
      <c r="AD21" s="369"/>
      <c r="AE21" s="369"/>
    </row>
    <row r="22" spans="1:31" s="380" customFormat="1">
      <c r="A22" s="410" t="s">
        <v>87</v>
      </c>
      <c r="B22" s="378"/>
      <c r="C22" s="1060">
        <v>0</v>
      </c>
      <c r="D22" s="1060">
        <v>5469.7432148899998</v>
      </c>
      <c r="E22" s="1060">
        <v>646.56329201541996</v>
      </c>
      <c r="F22" s="1060">
        <v>15478.69960109</v>
      </c>
      <c r="G22" s="1060">
        <v>24970.756935356894</v>
      </c>
      <c r="H22" s="1060">
        <v>56.819702189999987</v>
      </c>
      <c r="I22" s="1060">
        <v>4721.8374497599998</v>
      </c>
      <c r="J22" s="1060">
        <v>8232.1673618934983</v>
      </c>
      <c r="K22" s="1060">
        <v>148.60060725</v>
      </c>
      <c r="L22" s="1060">
        <v>11231.985384169999</v>
      </c>
      <c r="M22" s="1060">
        <v>284.77220672999999</v>
      </c>
      <c r="N22" s="1060">
        <v>19497.634722144001</v>
      </c>
      <c r="O22" s="1060">
        <v>2662.6952104100001</v>
      </c>
      <c r="P22" s="1060">
        <v>1492.5826494633802</v>
      </c>
      <c r="Q22" s="1060">
        <v>15442.996212540002</v>
      </c>
      <c r="R22" s="1060">
        <v>54.203597436028495</v>
      </c>
      <c r="S22" s="1060">
        <v>2236.9033926799998</v>
      </c>
      <c r="T22" s="1060">
        <v>768.83</v>
      </c>
      <c r="U22" s="1060">
        <v>7806.1640450200011</v>
      </c>
      <c r="V22" s="1291">
        <v>18680.601317780005</v>
      </c>
      <c r="W22" s="1291">
        <v>57.320090399999998</v>
      </c>
      <c r="X22" s="1292">
        <v>458.52615874999998</v>
      </c>
      <c r="Y22" s="1297">
        <v>140400.40315196925</v>
      </c>
      <c r="Z22" s="1297"/>
      <c r="AA22" s="1291">
        <v>699.9367823</v>
      </c>
      <c r="AB22" s="1297">
        <v>141100.33993426926</v>
      </c>
      <c r="AD22" s="369"/>
      <c r="AE22" s="369"/>
    </row>
    <row r="23" spans="1:31" s="380" customFormat="1">
      <c r="A23" s="410" t="s">
        <v>88</v>
      </c>
      <c r="B23" s="378" t="s">
        <v>89</v>
      </c>
      <c r="C23" s="1060">
        <v>0</v>
      </c>
      <c r="D23" s="1060">
        <v>5451.3453794999996</v>
      </c>
      <c r="E23" s="1060">
        <v>646.56329201541996</v>
      </c>
      <c r="F23" s="1060">
        <v>15476.624991090001</v>
      </c>
      <c r="G23" s="1060">
        <v>24968.248918556896</v>
      </c>
      <c r="H23" s="1060">
        <v>56.819702189999987</v>
      </c>
      <c r="I23" s="1060">
        <v>4641.8374497599998</v>
      </c>
      <c r="J23" s="1060">
        <v>8231.8873617534991</v>
      </c>
      <c r="K23" s="1060">
        <v>148.60060725</v>
      </c>
      <c r="L23" s="1060">
        <v>11228.985384169999</v>
      </c>
      <c r="M23" s="1060">
        <v>284.77220672999999</v>
      </c>
      <c r="N23" s="1060">
        <v>19477.730017223999</v>
      </c>
      <c r="O23" s="1060">
        <v>2652.6952104100001</v>
      </c>
      <c r="P23" s="1060">
        <v>1492.5761352633801</v>
      </c>
      <c r="Q23" s="1060">
        <v>15442.996212540002</v>
      </c>
      <c r="R23" s="1060">
        <v>34.203597436028495</v>
      </c>
      <c r="S23" s="1060">
        <v>2236.2850737199997</v>
      </c>
      <c r="T23" s="1060">
        <v>768.83</v>
      </c>
      <c r="U23" s="1060">
        <v>7796.1640450200011</v>
      </c>
      <c r="V23" s="1291">
        <v>18670.798628390006</v>
      </c>
      <c r="W23" s="1291">
        <v>57.320090399999998</v>
      </c>
      <c r="X23" s="1292">
        <v>458.52615874999998</v>
      </c>
      <c r="Y23" s="1297">
        <v>140223.81046216926</v>
      </c>
      <c r="Z23" s="1297">
        <v>3.9927304929338123</v>
      </c>
      <c r="AA23" s="1291">
        <v>699.9367823</v>
      </c>
      <c r="AB23" s="1297">
        <v>140923.74724446927</v>
      </c>
      <c r="AD23" s="369"/>
      <c r="AE23" s="369"/>
    </row>
    <row r="24" spans="1:31" s="380" customFormat="1">
      <c r="A24" s="410" t="s">
        <v>90</v>
      </c>
      <c r="B24" s="378" t="s">
        <v>91</v>
      </c>
      <c r="C24" s="1060">
        <v>0</v>
      </c>
      <c r="D24" s="1060">
        <v>18.397835390000001</v>
      </c>
      <c r="E24" s="1060">
        <v>0</v>
      </c>
      <c r="F24" s="1060">
        <v>2.0746099999999998</v>
      </c>
      <c r="G24" s="1060">
        <v>2.5080168000000005</v>
      </c>
      <c r="H24" s="1060">
        <v>0</v>
      </c>
      <c r="I24" s="1060">
        <v>0</v>
      </c>
      <c r="J24" s="1060">
        <v>0.28000014000000001</v>
      </c>
      <c r="K24" s="1060">
        <v>0</v>
      </c>
      <c r="L24" s="1060">
        <v>0</v>
      </c>
      <c r="M24" s="1060">
        <v>0</v>
      </c>
      <c r="N24" s="1060">
        <v>9.9047049200000004</v>
      </c>
      <c r="O24" s="1060">
        <v>0</v>
      </c>
      <c r="P24" s="1060">
        <v>6.5141999999999995E-3</v>
      </c>
      <c r="Q24" s="1060">
        <v>0</v>
      </c>
      <c r="R24" s="1060">
        <v>0</v>
      </c>
      <c r="S24" s="1060">
        <v>0.61831895999999997</v>
      </c>
      <c r="T24" s="1060">
        <v>0</v>
      </c>
      <c r="U24" s="1060">
        <v>0</v>
      </c>
      <c r="V24" s="1291">
        <v>8.3599999999999994E-3</v>
      </c>
      <c r="W24" s="1291">
        <v>0</v>
      </c>
      <c r="X24" s="1292">
        <v>0</v>
      </c>
      <c r="Y24" s="1297">
        <v>33.798360410000001</v>
      </c>
      <c r="Z24" s="1297">
        <v>9.6237396327623892E-4</v>
      </c>
      <c r="AA24" s="1291">
        <v>0</v>
      </c>
      <c r="AB24" s="1297">
        <v>33.798360410000001</v>
      </c>
      <c r="AD24" s="369"/>
      <c r="AE24" s="369"/>
    </row>
    <row r="25" spans="1:31" s="380" customFormat="1">
      <c r="A25" s="410" t="s">
        <v>92</v>
      </c>
      <c r="B25" s="378" t="s">
        <v>93</v>
      </c>
      <c r="C25" s="1060">
        <v>0</v>
      </c>
      <c r="D25" s="1060">
        <v>0</v>
      </c>
      <c r="E25" s="1060">
        <v>0</v>
      </c>
      <c r="F25" s="1060">
        <v>0</v>
      </c>
      <c r="G25" s="1060">
        <v>0</v>
      </c>
      <c r="H25" s="1060">
        <v>0</v>
      </c>
      <c r="I25" s="1060">
        <v>80</v>
      </c>
      <c r="J25" s="1060">
        <v>0</v>
      </c>
      <c r="K25" s="1060">
        <v>0</v>
      </c>
      <c r="L25" s="1060">
        <v>3</v>
      </c>
      <c r="M25" s="1060">
        <v>0</v>
      </c>
      <c r="N25" s="1060">
        <v>10</v>
      </c>
      <c r="O25" s="1060">
        <v>10</v>
      </c>
      <c r="P25" s="1060">
        <v>0</v>
      </c>
      <c r="Q25" s="1060">
        <v>0</v>
      </c>
      <c r="R25" s="1060">
        <v>20</v>
      </c>
      <c r="S25" s="1060">
        <v>0</v>
      </c>
      <c r="T25" s="1060">
        <v>0</v>
      </c>
      <c r="U25" s="1060">
        <v>10</v>
      </c>
      <c r="V25" s="1291">
        <v>9.7943293900000015</v>
      </c>
      <c r="W25" s="1291">
        <v>0</v>
      </c>
      <c r="X25" s="1292">
        <v>0</v>
      </c>
      <c r="Y25" s="1297">
        <v>142.79432939</v>
      </c>
      <c r="Z25" s="1297">
        <v>4.065923406975913E-3</v>
      </c>
      <c r="AA25" s="1291">
        <v>0</v>
      </c>
      <c r="AB25" s="1297">
        <v>142.79432939</v>
      </c>
      <c r="AD25" s="369"/>
      <c r="AE25" s="369"/>
    </row>
    <row r="26" spans="1:31" s="388" customFormat="1">
      <c r="A26" s="1304" t="s">
        <v>94</v>
      </c>
      <c r="B26" s="1305"/>
      <c r="C26" s="1298">
        <v>269.69637466</v>
      </c>
      <c r="D26" s="1298">
        <v>31134.161378510002</v>
      </c>
      <c r="E26" s="1298">
        <v>1002.459505746197</v>
      </c>
      <c r="F26" s="1298">
        <v>9145.3019523952789</v>
      </c>
      <c r="G26" s="1298">
        <v>12357.302061780163</v>
      </c>
      <c r="H26" s="1298">
        <v>6.6598834599999996</v>
      </c>
      <c r="I26" s="1298">
        <v>157.93043125999998</v>
      </c>
      <c r="J26" s="1298">
        <v>5250.5630234350692</v>
      </c>
      <c r="K26" s="1298">
        <v>595.95486830449795</v>
      </c>
      <c r="L26" s="1298">
        <v>12146.676192597592</v>
      </c>
      <c r="M26" s="1298">
        <v>179.13101571999999</v>
      </c>
      <c r="N26" s="1298">
        <v>23396.17193868</v>
      </c>
      <c r="O26" s="1298">
        <v>22270.609772200001</v>
      </c>
      <c r="P26" s="1298">
        <v>1050.2649709531929</v>
      </c>
      <c r="Q26" s="1298">
        <v>2209.1793923500004</v>
      </c>
      <c r="R26" s="1298">
        <v>53.901153540000003</v>
      </c>
      <c r="S26" s="1298">
        <v>10698.60454828</v>
      </c>
      <c r="T26" s="1298">
        <v>281.38936424000002</v>
      </c>
      <c r="U26" s="1298">
        <v>747.22383291999995</v>
      </c>
      <c r="V26" s="1299">
        <v>27999.678716049995</v>
      </c>
      <c r="W26" s="1299">
        <v>823.5369547600036</v>
      </c>
      <c r="X26" s="1300">
        <v>231.11952900000003</v>
      </c>
      <c r="Y26" s="1293">
        <v>162007.51686084198</v>
      </c>
      <c r="Z26" s="1293"/>
      <c r="AA26" s="1299">
        <v>1.3505324699999999</v>
      </c>
      <c r="AB26" s="1293">
        <v>162008.86739331199</v>
      </c>
      <c r="AD26" s="389"/>
      <c r="AE26" s="389"/>
    </row>
    <row r="27" spans="1:31" s="380" customFormat="1">
      <c r="A27" s="410" t="s">
        <v>95</v>
      </c>
      <c r="B27" s="378" t="s">
        <v>96</v>
      </c>
      <c r="C27" s="1060">
        <v>0</v>
      </c>
      <c r="D27" s="1060">
        <v>0</v>
      </c>
      <c r="E27" s="1060">
        <v>16.90719386</v>
      </c>
      <c r="F27" s="1060">
        <v>0</v>
      </c>
      <c r="G27" s="1060">
        <v>0</v>
      </c>
      <c r="H27" s="1060">
        <v>0</v>
      </c>
      <c r="I27" s="1060">
        <v>0</v>
      </c>
      <c r="J27" s="1060">
        <v>0</v>
      </c>
      <c r="K27" s="1060">
        <v>0</v>
      </c>
      <c r="L27" s="1060">
        <v>0</v>
      </c>
      <c r="M27" s="1060">
        <v>0</v>
      </c>
      <c r="N27" s="1060">
        <v>0</v>
      </c>
      <c r="O27" s="1060">
        <v>0.86058398999999997</v>
      </c>
      <c r="P27" s="1060">
        <v>0</v>
      </c>
      <c r="Q27" s="1060">
        <v>0</v>
      </c>
      <c r="R27" s="1060">
        <v>0</v>
      </c>
      <c r="S27" s="1060">
        <v>0</v>
      </c>
      <c r="T27" s="1060">
        <v>0</v>
      </c>
      <c r="U27" s="1060">
        <v>0</v>
      </c>
      <c r="V27" s="1291">
        <v>2.0657567499999998</v>
      </c>
      <c r="W27" s="1291">
        <v>0</v>
      </c>
      <c r="X27" s="1292">
        <v>0</v>
      </c>
      <c r="Y27" s="1297">
        <v>19.833534599999997</v>
      </c>
      <c r="Z27" s="1297">
        <v>5.6473974084053527E-4</v>
      </c>
      <c r="AA27" s="1291">
        <v>0</v>
      </c>
      <c r="AB27" s="1297">
        <v>19.833534599999997</v>
      </c>
      <c r="AD27" s="369"/>
      <c r="AE27" s="369"/>
    </row>
    <row r="28" spans="1:31" s="380" customFormat="1">
      <c r="A28" s="410" t="s">
        <v>97</v>
      </c>
      <c r="B28" s="378"/>
      <c r="C28" s="1060">
        <v>269.69637466</v>
      </c>
      <c r="D28" s="1060">
        <v>29670.054243300001</v>
      </c>
      <c r="E28" s="1060">
        <v>273.089551596197</v>
      </c>
      <c r="F28" s="1060">
        <v>9123.564496745279</v>
      </c>
      <c r="G28" s="1060">
        <v>8588.6696205001626</v>
      </c>
      <c r="H28" s="1060">
        <v>6.6598834599999996</v>
      </c>
      <c r="I28" s="1060">
        <v>157.93043125999998</v>
      </c>
      <c r="J28" s="1060">
        <v>5246.2670060650698</v>
      </c>
      <c r="K28" s="1060">
        <v>595.95486830449795</v>
      </c>
      <c r="L28" s="1060">
        <v>12146.676192597592</v>
      </c>
      <c r="M28" s="1060">
        <v>179.13101571999999</v>
      </c>
      <c r="N28" s="1060">
        <v>17794.160626180001</v>
      </c>
      <c r="O28" s="1060">
        <v>11650.634946190001</v>
      </c>
      <c r="P28" s="1060">
        <v>577.69614898013992</v>
      </c>
      <c r="Q28" s="1060">
        <v>2209.1547328400002</v>
      </c>
      <c r="R28" s="1060">
        <v>51.32212835</v>
      </c>
      <c r="S28" s="1060">
        <v>10698.465048280001</v>
      </c>
      <c r="T28" s="1060">
        <v>281.38936424000002</v>
      </c>
      <c r="U28" s="1060">
        <v>639.23995247000005</v>
      </c>
      <c r="V28" s="1291">
        <v>27966.66343732</v>
      </c>
      <c r="W28" s="1291">
        <v>801.48821836000002</v>
      </c>
      <c r="X28" s="1292">
        <v>230.36965274000002</v>
      </c>
      <c r="Y28" s="1297">
        <v>139158.27794015897</v>
      </c>
      <c r="Z28" s="1297">
        <v>3.9623905372742065</v>
      </c>
      <c r="AA28" s="1291">
        <v>0</v>
      </c>
      <c r="AB28" s="1297">
        <v>139158.27794015897</v>
      </c>
      <c r="AD28" s="369"/>
      <c r="AE28" s="369"/>
    </row>
    <row r="29" spans="1:31" s="380" customFormat="1">
      <c r="A29" s="410" t="s">
        <v>98</v>
      </c>
      <c r="B29" s="378"/>
      <c r="C29" s="1060">
        <v>0</v>
      </c>
      <c r="D29" s="1060">
        <v>1464.09839255</v>
      </c>
      <c r="E29" s="1060">
        <v>712.46276029000001</v>
      </c>
      <c r="F29" s="1060">
        <v>21.737455649999998</v>
      </c>
      <c r="G29" s="1060">
        <v>3767.2077661900003</v>
      </c>
      <c r="H29" s="1060">
        <v>0</v>
      </c>
      <c r="I29" s="1060">
        <v>0</v>
      </c>
      <c r="J29" s="1060">
        <v>3.7078904399999999</v>
      </c>
      <c r="K29" s="1060">
        <v>0</v>
      </c>
      <c r="L29" s="1060">
        <v>0</v>
      </c>
      <c r="M29" s="1060">
        <v>0</v>
      </c>
      <c r="N29" s="1060">
        <v>2816.4429670999998</v>
      </c>
      <c r="O29" s="1060">
        <v>10618.97943512</v>
      </c>
      <c r="P29" s="1060">
        <v>472.40501030305302</v>
      </c>
      <c r="Q29" s="1060">
        <v>0</v>
      </c>
      <c r="R29" s="1060">
        <v>1.8037709800000001</v>
      </c>
      <c r="S29" s="1060">
        <v>0.13950000000000001</v>
      </c>
      <c r="T29" s="1060">
        <v>0</v>
      </c>
      <c r="U29" s="1060">
        <v>105.12647145</v>
      </c>
      <c r="V29" s="1291">
        <v>27.710449099999998</v>
      </c>
      <c r="W29" s="1291">
        <v>22.048736400003602</v>
      </c>
      <c r="X29" s="1292">
        <v>0</v>
      </c>
      <c r="Y29" s="1297">
        <v>20033.870605573058</v>
      </c>
      <c r="Z29" s="1297"/>
      <c r="AA29" s="1291">
        <v>1.3505324699999999</v>
      </c>
      <c r="AB29" s="1297">
        <v>20035.22113804306</v>
      </c>
      <c r="AD29" s="369"/>
      <c r="AE29" s="369"/>
    </row>
    <row r="30" spans="1:31" s="380" customFormat="1">
      <c r="A30" s="410" t="s">
        <v>99</v>
      </c>
      <c r="B30" s="378" t="s">
        <v>100</v>
      </c>
      <c r="C30" s="1060">
        <v>0</v>
      </c>
      <c r="D30" s="1060">
        <v>73.723392660000002</v>
      </c>
      <c r="E30" s="1060">
        <v>3.5460450400000001</v>
      </c>
      <c r="F30" s="1060">
        <v>21.737455649999998</v>
      </c>
      <c r="G30" s="1060">
        <v>170.81431659999998</v>
      </c>
      <c r="H30" s="1060">
        <v>0</v>
      </c>
      <c r="I30" s="1060">
        <v>0</v>
      </c>
      <c r="J30" s="1060">
        <v>3.7078904399999999</v>
      </c>
      <c r="K30" s="1060">
        <v>0</v>
      </c>
      <c r="L30" s="1060">
        <v>0</v>
      </c>
      <c r="M30" s="1060">
        <v>0</v>
      </c>
      <c r="N30" s="1060">
        <v>36.774330940000006</v>
      </c>
      <c r="O30" s="1060">
        <v>36.643411740000005</v>
      </c>
      <c r="P30" s="1060">
        <v>130.61985655212001</v>
      </c>
      <c r="Q30" s="1060">
        <v>0</v>
      </c>
      <c r="R30" s="1060">
        <v>1.8037709800000001</v>
      </c>
      <c r="S30" s="1060">
        <v>0.13950000000000001</v>
      </c>
      <c r="T30" s="1060">
        <v>0</v>
      </c>
      <c r="U30" s="1060">
        <v>75.062181449999997</v>
      </c>
      <c r="V30" s="1291">
        <v>0.63375370000000009</v>
      </c>
      <c r="W30" s="1291">
        <v>22.048736400003602</v>
      </c>
      <c r="X30" s="1292">
        <v>0</v>
      </c>
      <c r="Y30" s="1297">
        <v>577.25464215212367</v>
      </c>
      <c r="Z30" s="1297">
        <v>1.6436739269256945E-2</v>
      </c>
      <c r="AA30" s="1291">
        <v>1.3505324699999999</v>
      </c>
      <c r="AB30" s="1297">
        <v>578.60517462212363</v>
      </c>
      <c r="AD30" s="369"/>
      <c r="AE30" s="369"/>
    </row>
    <row r="31" spans="1:31" s="380" customFormat="1" ht="22.5">
      <c r="A31" s="405" t="s">
        <v>101</v>
      </c>
      <c r="B31" s="378" t="s">
        <v>100</v>
      </c>
      <c r="C31" s="985">
        <v>0</v>
      </c>
      <c r="D31" s="1060">
        <v>1390.37499989</v>
      </c>
      <c r="E31" s="1060">
        <v>708.91671525000004</v>
      </c>
      <c r="F31" s="1060">
        <v>0</v>
      </c>
      <c r="G31" s="1060">
        <v>3596.3934495900003</v>
      </c>
      <c r="H31" s="1060">
        <v>0</v>
      </c>
      <c r="I31" s="1060">
        <v>0</v>
      </c>
      <c r="J31" s="1060">
        <v>0</v>
      </c>
      <c r="K31" s="1060">
        <v>0</v>
      </c>
      <c r="L31" s="1060">
        <v>0</v>
      </c>
      <c r="M31" s="1060">
        <v>0</v>
      </c>
      <c r="N31" s="1060">
        <v>2779.66863616</v>
      </c>
      <c r="O31" s="1060">
        <v>10582.336023379999</v>
      </c>
      <c r="P31" s="1060">
        <v>341.78515375093298</v>
      </c>
      <c r="Q31" s="1060">
        <v>0</v>
      </c>
      <c r="R31" s="1060">
        <v>0</v>
      </c>
      <c r="S31" s="1060">
        <v>0</v>
      </c>
      <c r="T31" s="1060">
        <v>0</v>
      </c>
      <c r="U31" s="1060">
        <v>30.06429</v>
      </c>
      <c r="V31" s="1291">
        <v>27.076695399999998</v>
      </c>
      <c r="W31" s="1060">
        <v>0</v>
      </c>
      <c r="X31" s="1292">
        <v>0</v>
      </c>
      <c r="Y31" s="1297">
        <v>19456.615963420933</v>
      </c>
      <c r="Z31" s="1297">
        <v>0.55400736572774889</v>
      </c>
      <c r="AA31" s="1060">
        <v>0</v>
      </c>
      <c r="AB31" s="1297">
        <v>19456.615963420933</v>
      </c>
      <c r="AD31" s="369"/>
      <c r="AE31" s="369"/>
    </row>
    <row r="32" spans="1:31" s="380" customFormat="1" ht="22.5">
      <c r="A32" s="405" t="s">
        <v>102</v>
      </c>
      <c r="B32" s="383" t="s">
        <v>103</v>
      </c>
      <c r="C32" s="985">
        <v>0</v>
      </c>
      <c r="D32" s="985">
        <v>0</v>
      </c>
      <c r="E32" s="1060">
        <v>0</v>
      </c>
      <c r="F32" s="1060">
        <v>0</v>
      </c>
      <c r="G32" s="1060">
        <v>0</v>
      </c>
      <c r="H32" s="1060">
        <v>0</v>
      </c>
      <c r="I32" s="1060">
        <v>0</v>
      </c>
      <c r="J32" s="1060">
        <v>0</v>
      </c>
      <c r="K32" s="1060">
        <v>0</v>
      </c>
      <c r="L32" s="1060">
        <v>0</v>
      </c>
      <c r="M32" s="1060">
        <v>0</v>
      </c>
      <c r="N32" s="1060">
        <v>0</v>
      </c>
      <c r="O32" s="1060">
        <v>0</v>
      </c>
      <c r="P32" s="1060">
        <v>0</v>
      </c>
      <c r="Q32" s="1060">
        <v>0</v>
      </c>
      <c r="R32" s="1060">
        <v>0</v>
      </c>
      <c r="S32" s="1060">
        <v>0</v>
      </c>
      <c r="T32" s="1060">
        <v>0</v>
      </c>
      <c r="U32" s="1060">
        <v>0</v>
      </c>
      <c r="V32" s="1060">
        <v>0</v>
      </c>
      <c r="W32" s="1060">
        <v>0</v>
      </c>
      <c r="X32" s="1060">
        <v>0</v>
      </c>
      <c r="Y32" s="1297">
        <v>0</v>
      </c>
      <c r="Z32" s="1297">
        <v>0</v>
      </c>
      <c r="AA32" s="1060">
        <v>0</v>
      </c>
      <c r="AB32" s="1297">
        <v>0</v>
      </c>
      <c r="AD32" s="369"/>
      <c r="AE32" s="369"/>
    </row>
    <row r="33" spans="1:31" s="380" customFormat="1" ht="22.5">
      <c r="A33" s="405" t="s">
        <v>104</v>
      </c>
      <c r="B33" s="383" t="s">
        <v>105</v>
      </c>
      <c r="C33" s="985">
        <v>0</v>
      </c>
      <c r="D33" s="985">
        <v>0</v>
      </c>
      <c r="E33" s="1060">
        <v>0</v>
      </c>
      <c r="F33" s="1060">
        <v>0</v>
      </c>
      <c r="G33" s="1060">
        <v>0</v>
      </c>
      <c r="H33" s="1060">
        <v>0</v>
      </c>
      <c r="I33" s="1060">
        <v>0</v>
      </c>
      <c r="J33" s="1060">
        <v>0</v>
      </c>
      <c r="K33" s="1060">
        <v>0</v>
      </c>
      <c r="L33" s="1060">
        <v>0</v>
      </c>
      <c r="M33" s="1060">
        <v>0</v>
      </c>
      <c r="N33" s="1060">
        <v>0</v>
      </c>
      <c r="O33" s="1060">
        <v>0</v>
      </c>
      <c r="P33" s="1060">
        <v>0</v>
      </c>
      <c r="Q33" s="1060">
        <v>0</v>
      </c>
      <c r="R33" s="1060">
        <v>0</v>
      </c>
      <c r="S33" s="1060">
        <v>0</v>
      </c>
      <c r="T33" s="1060">
        <v>0</v>
      </c>
      <c r="U33" s="1060">
        <v>0</v>
      </c>
      <c r="V33" s="1060">
        <v>0</v>
      </c>
      <c r="W33" s="1060">
        <v>0</v>
      </c>
      <c r="X33" s="1060">
        <v>0</v>
      </c>
      <c r="Y33" s="1297">
        <v>0</v>
      </c>
      <c r="Z33" s="1297">
        <v>0</v>
      </c>
      <c r="AA33" s="1060">
        <v>0</v>
      </c>
      <c r="AB33" s="1297">
        <v>0</v>
      </c>
      <c r="AD33" s="369"/>
      <c r="AE33" s="369"/>
    </row>
    <row r="34" spans="1:31" s="380" customFormat="1" ht="22.5">
      <c r="A34" s="405" t="s">
        <v>106</v>
      </c>
      <c r="B34" s="378" t="s">
        <v>107</v>
      </c>
      <c r="C34" s="985">
        <v>0</v>
      </c>
      <c r="D34" s="1060">
        <v>8.7426599999999993E-3</v>
      </c>
      <c r="E34" s="1060">
        <v>0</v>
      </c>
      <c r="F34" s="1060">
        <v>0</v>
      </c>
      <c r="G34" s="1060">
        <v>1.4246750899999994</v>
      </c>
      <c r="H34" s="1060">
        <v>0</v>
      </c>
      <c r="I34" s="1060">
        <v>0</v>
      </c>
      <c r="J34" s="1060">
        <v>0.58812693000000005</v>
      </c>
      <c r="K34" s="1060">
        <v>0</v>
      </c>
      <c r="L34" s="1060">
        <v>0</v>
      </c>
      <c r="M34" s="1060">
        <v>0</v>
      </c>
      <c r="N34" s="1060">
        <v>1.5683453999999999</v>
      </c>
      <c r="O34" s="1060">
        <v>0.13480690000000001</v>
      </c>
      <c r="P34" s="1060">
        <v>0.16381167000000002</v>
      </c>
      <c r="Q34" s="1060">
        <v>2.4659509999999999E-2</v>
      </c>
      <c r="R34" s="1060">
        <v>0.77525421000000005</v>
      </c>
      <c r="S34" s="1060">
        <v>0</v>
      </c>
      <c r="T34" s="1060">
        <v>0</v>
      </c>
      <c r="U34" s="1060">
        <v>2.8574090000000001</v>
      </c>
      <c r="V34" s="1291">
        <v>3.2390728799999988</v>
      </c>
      <c r="W34" s="1060">
        <v>0</v>
      </c>
      <c r="X34" s="1292">
        <v>0.74987625999999996</v>
      </c>
      <c r="Y34" s="1297">
        <v>11.534780509999999</v>
      </c>
      <c r="Z34" s="1297">
        <v>3.284411521822166E-4</v>
      </c>
      <c r="AA34" s="1291">
        <v>0</v>
      </c>
      <c r="AB34" s="1297">
        <v>11.534780509999999</v>
      </c>
      <c r="AD34" s="369"/>
      <c r="AE34" s="369"/>
    </row>
    <row r="35" spans="1:31" s="380" customFormat="1" ht="22.5">
      <c r="A35" s="405" t="s">
        <v>108</v>
      </c>
      <c r="B35" s="378" t="s">
        <v>109</v>
      </c>
      <c r="C35" s="1062">
        <v>0</v>
      </c>
      <c r="D35" s="1062">
        <v>0</v>
      </c>
      <c r="E35" s="1060">
        <v>0</v>
      </c>
      <c r="F35" s="1060">
        <v>0</v>
      </c>
      <c r="G35" s="1060">
        <v>0</v>
      </c>
      <c r="H35" s="1060">
        <v>0</v>
      </c>
      <c r="I35" s="1060">
        <v>0</v>
      </c>
      <c r="J35" s="1060">
        <v>0</v>
      </c>
      <c r="K35" s="1060">
        <v>0</v>
      </c>
      <c r="L35" s="1060">
        <v>0</v>
      </c>
      <c r="M35" s="1060">
        <v>0</v>
      </c>
      <c r="N35" s="1060">
        <v>2784</v>
      </c>
      <c r="O35" s="1060">
        <v>0</v>
      </c>
      <c r="P35" s="1060">
        <v>0</v>
      </c>
      <c r="Q35" s="1060">
        <v>0</v>
      </c>
      <c r="R35" s="1060">
        <v>0</v>
      </c>
      <c r="S35" s="1060">
        <v>0</v>
      </c>
      <c r="T35" s="1060">
        <v>0</v>
      </c>
      <c r="U35" s="1060">
        <v>0</v>
      </c>
      <c r="V35" s="1060">
        <v>0</v>
      </c>
      <c r="W35" s="1060">
        <v>0</v>
      </c>
      <c r="X35" s="1060">
        <v>0</v>
      </c>
      <c r="Y35" s="1297">
        <v>2784</v>
      </c>
      <c r="Z35" s="1297">
        <v>7.9271570610517941E-2</v>
      </c>
      <c r="AA35" s="1060">
        <v>0</v>
      </c>
      <c r="AB35" s="1297">
        <v>2784</v>
      </c>
      <c r="AD35" s="369"/>
      <c r="AE35" s="369"/>
    </row>
    <row r="36" spans="1:31" s="388" customFormat="1">
      <c r="A36" s="1304" t="s">
        <v>110</v>
      </c>
      <c r="B36" s="1305" t="s">
        <v>111</v>
      </c>
      <c r="C36" s="1298">
        <v>0</v>
      </c>
      <c r="D36" s="1298">
        <v>0</v>
      </c>
      <c r="E36" s="1298">
        <v>0</v>
      </c>
      <c r="F36" s="1298">
        <v>0</v>
      </c>
      <c r="G36" s="1298">
        <v>0</v>
      </c>
      <c r="H36" s="1298">
        <v>0</v>
      </c>
      <c r="I36" s="1298">
        <v>0</v>
      </c>
      <c r="J36" s="1298">
        <v>0</v>
      </c>
      <c r="K36" s="1298">
        <v>0</v>
      </c>
      <c r="L36" s="1298">
        <v>0</v>
      </c>
      <c r="M36" s="1298">
        <v>0</v>
      </c>
      <c r="N36" s="1298">
        <v>0</v>
      </c>
      <c r="O36" s="1298">
        <v>0</v>
      </c>
      <c r="P36" s="1298">
        <v>0</v>
      </c>
      <c r="Q36" s="1298">
        <v>0</v>
      </c>
      <c r="R36" s="1298">
        <v>0</v>
      </c>
      <c r="S36" s="1298">
        <v>0</v>
      </c>
      <c r="T36" s="1298">
        <v>0</v>
      </c>
      <c r="U36" s="1298">
        <v>0</v>
      </c>
      <c r="V36" s="1299">
        <v>0</v>
      </c>
      <c r="W36" s="1299">
        <v>0</v>
      </c>
      <c r="X36" s="1300">
        <v>0</v>
      </c>
      <c r="Y36" s="1293">
        <v>0</v>
      </c>
      <c r="Z36" s="1293">
        <v>0</v>
      </c>
      <c r="AA36" s="1299">
        <v>0</v>
      </c>
      <c r="AB36" s="1293">
        <v>0</v>
      </c>
      <c r="AD36" s="389"/>
      <c r="AE36" s="389"/>
    </row>
    <row r="37" spans="1:31" s="388" customFormat="1">
      <c r="A37" s="1304" t="s">
        <v>112</v>
      </c>
      <c r="B37" s="1305" t="s">
        <v>113</v>
      </c>
      <c r="C37" s="1298">
        <v>490.79997795000003</v>
      </c>
      <c r="D37" s="1298">
        <v>7276.2287778199998</v>
      </c>
      <c r="E37" s="1298">
        <v>157.06181228</v>
      </c>
      <c r="F37" s="1298">
        <v>6754.4182352700009</v>
      </c>
      <c r="G37" s="1298">
        <v>5930.8546707400001</v>
      </c>
      <c r="H37" s="1298">
        <v>189.89557780999999</v>
      </c>
      <c r="I37" s="1298">
        <v>255.71839711999999</v>
      </c>
      <c r="J37" s="1298">
        <v>3587.8958611599996</v>
      </c>
      <c r="K37" s="1298">
        <v>399.11669451</v>
      </c>
      <c r="L37" s="1298">
        <v>5987.2124440429989</v>
      </c>
      <c r="M37" s="1298">
        <v>222.75365615999999</v>
      </c>
      <c r="N37" s="1298">
        <v>8171.2425435866489</v>
      </c>
      <c r="O37" s="1298">
        <v>815.55107085999998</v>
      </c>
      <c r="P37" s="1298">
        <v>231.18960590999998</v>
      </c>
      <c r="Q37" s="1298">
        <v>1358.95640119</v>
      </c>
      <c r="R37" s="1298">
        <v>99.365977879999988</v>
      </c>
      <c r="S37" s="1298">
        <v>2119.5047481699999</v>
      </c>
      <c r="T37" s="1298">
        <v>1533.7215896699997</v>
      </c>
      <c r="U37" s="1298">
        <v>2123.0402017199999</v>
      </c>
      <c r="V37" s="1299">
        <v>8324.3282143099987</v>
      </c>
      <c r="W37" s="1299">
        <v>547.98058767999999</v>
      </c>
      <c r="X37" s="1300">
        <v>390.95748585000001</v>
      </c>
      <c r="Y37" s="1293">
        <v>56967.794531689651</v>
      </c>
      <c r="Z37" s="1293">
        <v>1.622100052709883</v>
      </c>
      <c r="AA37" s="1299">
        <v>185.10749866999998</v>
      </c>
      <c r="AB37" s="1293">
        <v>57152.902030359648</v>
      </c>
      <c r="AD37" s="389"/>
      <c r="AE37" s="389"/>
    </row>
    <row r="38" spans="1:31" s="388" customFormat="1">
      <c r="A38" s="1304" t="s">
        <v>114</v>
      </c>
      <c r="B38" s="1305"/>
      <c r="C38" s="1298">
        <v>19.95459164</v>
      </c>
      <c r="D38" s="1298">
        <v>2071.69188274</v>
      </c>
      <c r="E38" s="1298">
        <v>347.24361895316588</v>
      </c>
      <c r="F38" s="1298">
        <v>944.25924037000004</v>
      </c>
      <c r="G38" s="1298">
        <v>1667.3729257322825</v>
      </c>
      <c r="H38" s="1298">
        <v>5.6732309999999932E-2</v>
      </c>
      <c r="I38" s="1298">
        <v>33.419872980000001</v>
      </c>
      <c r="J38" s="1298">
        <v>171.43317015</v>
      </c>
      <c r="K38" s="1298">
        <v>81.4382548852968</v>
      </c>
      <c r="L38" s="1298">
        <v>427.70210709000003</v>
      </c>
      <c r="M38" s="1298">
        <v>461.62055017999995</v>
      </c>
      <c r="N38" s="1298">
        <v>9529.7043005600008</v>
      </c>
      <c r="O38" s="1298">
        <v>4893.7960675600098</v>
      </c>
      <c r="P38" s="1298">
        <v>270.91574748733399</v>
      </c>
      <c r="Q38" s="1298">
        <v>97.618329459999998</v>
      </c>
      <c r="R38" s="1298">
        <v>6.9335272000000012</v>
      </c>
      <c r="S38" s="1298">
        <v>328.21223558178303</v>
      </c>
      <c r="T38" s="1298">
        <v>5.3762753400000003</v>
      </c>
      <c r="U38" s="1298">
        <v>433.70918306999994</v>
      </c>
      <c r="V38" s="1299">
        <v>9752.5573039756364</v>
      </c>
      <c r="W38" s="1299">
        <v>68.897907720000006</v>
      </c>
      <c r="X38" s="1300">
        <v>129.90402602</v>
      </c>
      <c r="Y38" s="1293">
        <v>31743.817851005511</v>
      </c>
      <c r="Z38" s="1293">
        <v>0.9038729519480615</v>
      </c>
      <c r="AA38" s="1299">
        <v>42.891875730000002</v>
      </c>
      <c r="AB38" s="1293">
        <v>31786.709726735513</v>
      </c>
      <c r="AD38" s="389"/>
      <c r="AE38" s="389"/>
    </row>
    <row r="39" spans="1:31" s="380" customFormat="1">
      <c r="A39" s="410" t="s">
        <v>115</v>
      </c>
      <c r="B39" s="378" t="s">
        <v>116</v>
      </c>
      <c r="C39" s="1060">
        <v>0</v>
      </c>
      <c r="D39" s="1060">
        <v>1157</v>
      </c>
      <c r="E39" s="1060">
        <v>322.64641566</v>
      </c>
      <c r="F39" s="1060">
        <v>812.41123935999997</v>
      </c>
      <c r="G39" s="1060">
        <v>1525.9260985822825</v>
      </c>
      <c r="H39" s="1060">
        <v>0</v>
      </c>
      <c r="I39" s="1060">
        <v>0</v>
      </c>
      <c r="J39" s="1060">
        <v>0</v>
      </c>
      <c r="K39" s="1060">
        <v>15.5744803652968</v>
      </c>
      <c r="L39" s="1060">
        <v>0</v>
      </c>
      <c r="M39" s="1060">
        <v>424.55529164999996</v>
      </c>
      <c r="N39" s="1060">
        <v>7821.2296497900006</v>
      </c>
      <c r="O39" s="1060">
        <v>4851.5365641600101</v>
      </c>
      <c r="P39" s="1060">
        <v>212.764633187334</v>
      </c>
      <c r="Q39" s="1060">
        <v>30.750001000000001</v>
      </c>
      <c r="R39" s="1060">
        <v>0</v>
      </c>
      <c r="S39" s="1060">
        <v>13.061575021783</v>
      </c>
      <c r="T39" s="1060">
        <v>0</v>
      </c>
      <c r="U39" s="1060">
        <v>414.99178709999995</v>
      </c>
      <c r="V39" s="1291">
        <v>8921.9823354056371</v>
      </c>
      <c r="W39" s="1291">
        <v>11.830465050000001</v>
      </c>
      <c r="X39" s="1292">
        <v>85.705346930000005</v>
      </c>
      <c r="Y39" s="1297">
        <v>26621.965883262346</v>
      </c>
      <c r="Z39" s="1297">
        <v>0.75803342252364603</v>
      </c>
      <c r="AA39" s="1291">
        <v>37.53733699</v>
      </c>
      <c r="AB39" s="1297">
        <v>26659.503220252347</v>
      </c>
      <c r="AD39" s="369"/>
      <c r="AE39" s="369"/>
    </row>
    <row r="40" spans="1:31" s="380" customFormat="1">
      <c r="A40" s="410" t="s">
        <v>117</v>
      </c>
      <c r="B40" s="378" t="s">
        <v>118</v>
      </c>
      <c r="C40" s="1060">
        <v>19.95459164</v>
      </c>
      <c r="D40" s="1060">
        <v>914.69188273999998</v>
      </c>
      <c r="E40" s="1060">
        <v>24.597203293165901</v>
      </c>
      <c r="F40" s="1060">
        <v>131.84800101000002</v>
      </c>
      <c r="G40" s="1060">
        <v>141.44682714999999</v>
      </c>
      <c r="H40" s="1060">
        <v>5.6732309999999932E-2</v>
      </c>
      <c r="I40" s="1060">
        <v>33.419872980000001</v>
      </c>
      <c r="J40" s="1060">
        <v>171.43317015</v>
      </c>
      <c r="K40" s="1060">
        <v>65.863774520000007</v>
      </c>
      <c r="L40" s="1060">
        <v>427.70210709000003</v>
      </c>
      <c r="M40" s="1060">
        <v>37.065258530000001</v>
      </c>
      <c r="N40" s="1060">
        <v>1708.4746507699999</v>
      </c>
      <c r="O40" s="1060">
        <v>42.2595034</v>
      </c>
      <c r="P40" s="1060">
        <v>58.151114299999996</v>
      </c>
      <c r="Q40" s="1060">
        <v>66.868328460000001</v>
      </c>
      <c r="R40" s="1060">
        <v>6.9335272000000012</v>
      </c>
      <c r="S40" s="1060">
        <v>315.15066056000001</v>
      </c>
      <c r="T40" s="1060">
        <v>5.3762753400000003</v>
      </c>
      <c r="U40" s="1060">
        <v>18.717395969999995</v>
      </c>
      <c r="V40" s="1291">
        <v>830.5749685699999</v>
      </c>
      <c r="W40" s="1291">
        <v>57.067442669999998</v>
      </c>
      <c r="X40" s="1292">
        <v>44.198679089999999</v>
      </c>
      <c r="Y40" s="1297">
        <v>5121.8519677431659</v>
      </c>
      <c r="Z40" s="1297">
        <v>0.14583952942441547</v>
      </c>
      <c r="AA40" s="1291">
        <v>5.3545387400000006</v>
      </c>
      <c r="AB40" s="1297">
        <v>5127.2065064831659</v>
      </c>
      <c r="AD40" s="369"/>
      <c r="AE40" s="369"/>
    </row>
    <row r="41" spans="1:31" s="388" customFormat="1">
      <c r="A41" s="1304" t="s">
        <v>119</v>
      </c>
      <c r="B41" s="1305"/>
      <c r="C41" s="1298">
        <v>0</v>
      </c>
      <c r="D41" s="1298">
        <v>16410</v>
      </c>
      <c r="E41" s="1298">
        <v>0</v>
      </c>
      <c r="F41" s="1298">
        <v>0</v>
      </c>
      <c r="G41" s="1298">
        <v>23.126997795117809</v>
      </c>
      <c r="H41" s="1298">
        <v>0</v>
      </c>
      <c r="I41" s="1298">
        <v>0</v>
      </c>
      <c r="J41" s="1298">
        <v>0</v>
      </c>
      <c r="K41" s="1298">
        <v>0</v>
      </c>
      <c r="L41" s="1298">
        <v>0</v>
      </c>
      <c r="M41" s="1298">
        <v>45.200621560000002</v>
      </c>
      <c r="N41" s="1298">
        <v>3409.5735450000002</v>
      </c>
      <c r="O41" s="1298">
        <v>2430.4832032634376</v>
      </c>
      <c r="P41" s="1298">
        <v>3.90392028281043</v>
      </c>
      <c r="Q41" s="1298">
        <v>16.827497109999999</v>
      </c>
      <c r="R41" s="1298">
        <v>0</v>
      </c>
      <c r="S41" s="1298">
        <v>0</v>
      </c>
      <c r="T41" s="1298">
        <v>0</v>
      </c>
      <c r="U41" s="1298">
        <v>0</v>
      </c>
      <c r="V41" s="1299">
        <v>1552.033720513564</v>
      </c>
      <c r="W41" s="1299">
        <v>0</v>
      </c>
      <c r="X41" s="1300">
        <v>0</v>
      </c>
      <c r="Y41" s="1293">
        <v>23891.149505524929</v>
      </c>
      <c r="Z41" s="1293">
        <v>0.68027620150634349</v>
      </c>
      <c r="AA41" s="1299">
        <v>0</v>
      </c>
      <c r="AB41" s="1293">
        <v>23891.149505524929</v>
      </c>
      <c r="AD41" s="389"/>
      <c r="AE41" s="389"/>
    </row>
    <row r="42" spans="1:31" s="380" customFormat="1">
      <c r="A42" s="410" t="s">
        <v>120</v>
      </c>
      <c r="B42" s="378" t="s">
        <v>121</v>
      </c>
      <c r="C42" s="1060">
        <v>0</v>
      </c>
      <c r="D42" s="1060">
        <v>0</v>
      </c>
      <c r="E42" s="1060">
        <v>0</v>
      </c>
      <c r="F42" s="1060">
        <v>0</v>
      </c>
      <c r="G42" s="1060">
        <v>0</v>
      </c>
      <c r="H42" s="1060">
        <v>0</v>
      </c>
      <c r="I42" s="1060">
        <v>0</v>
      </c>
      <c r="J42" s="1060">
        <v>0</v>
      </c>
      <c r="K42" s="1060">
        <v>0</v>
      </c>
      <c r="L42" s="1060">
        <v>0</v>
      </c>
      <c r="M42" s="1060">
        <v>45.200621560000002</v>
      </c>
      <c r="N42" s="1060">
        <v>0</v>
      </c>
      <c r="O42" s="1060">
        <v>711.84840226343795</v>
      </c>
      <c r="P42" s="1060">
        <v>3.90392028281043</v>
      </c>
      <c r="Q42" s="1060">
        <v>16.827497109999999</v>
      </c>
      <c r="R42" s="1060">
        <v>0</v>
      </c>
      <c r="S42" s="1060">
        <v>0</v>
      </c>
      <c r="T42" s="1060">
        <v>0</v>
      </c>
      <c r="U42" s="1060">
        <v>0</v>
      </c>
      <c r="V42" s="1291">
        <v>1552.033720513564</v>
      </c>
      <c r="W42" s="1291">
        <v>0</v>
      </c>
      <c r="X42" s="1292">
        <v>0</v>
      </c>
      <c r="Y42" s="1297">
        <v>2329.8141617298124</v>
      </c>
      <c r="Z42" s="1297">
        <v>6.6339090456519215E-2</v>
      </c>
      <c r="AA42" s="1291">
        <v>0</v>
      </c>
      <c r="AB42" s="1297">
        <v>2329.8141617298124</v>
      </c>
      <c r="AD42" s="369"/>
      <c r="AE42" s="369"/>
    </row>
    <row r="43" spans="1:31" s="380" customFormat="1">
      <c r="A43" s="410" t="s">
        <v>122</v>
      </c>
      <c r="B43" s="378" t="s">
        <v>123</v>
      </c>
      <c r="C43" s="1060">
        <v>0</v>
      </c>
      <c r="D43" s="1060">
        <v>16410</v>
      </c>
      <c r="E43" s="1060">
        <v>0</v>
      </c>
      <c r="F43" s="1060">
        <v>0</v>
      </c>
      <c r="G43" s="1060">
        <v>23.126997795117809</v>
      </c>
      <c r="H43" s="1060">
        <v>0</v>
      </c>
      <c r="I43" s="1060">
        <v>0</v>
      </c>
      <c r="J43" s="1060">
        <v>0</v>
      </c>
      <c r="K43" s="1060">
        <v>0</v>
      </c>
      <c r="L43" s="1060">
        <v>0</v>
      </c>
      <c r="M43" s="1060">
        <v>0</v>
      </c>
      <c r="N43" s="1060">
        <v>3409.5735450000002</v>
      </c>
      <c r="O43" s="1060">
        <v>1718.6348009999999</v>
      </c>
      <c r="P43" s="1060">
        <v>0</v>
      </c>
      <c r="Q43" s="1060">
        <v>0</v>
      </c>
      <c r="R43" s="1060">
        <v>0</v>
      </c>
      <c r="S43" s="1060">
        <v>0</v>
      </c>
      <c r="T43" s="1060">
        <v>0</v>
      </c>
      <c r="U43" s="1060">
        <v>0</v>
      </c>
      <c r="V43" s="1291">
        <v>0</v>
      </c>
      <c r="W43" s="1291">
        <v>0</v>
      </c>
      <c r="X43" s="1292">
        <v>0</v>
      </c>
      <c r="Y43" s="1297">
        <v>21561.335343795115</v>
      </c>
      <c r="Z43" s="1297">
        <v>0.61393711104982418</v>
      </c>
      <c r="AA43" s="1291">
        <v>0</v>
      </c>
      <c r="AB43" s="1297">
        <v>21561.335343795115</v>
      </c>
      <c r="AD43" s="369"/>
      <c r="AE43" s="369"/>
    </row>
    <row r="44" spans="1:31" s="388" customFormat="1">
      <c r="A44" s="1304" t="s">
        <v>124</v>
      </c>
      <c r="B44" s="1305"/>
      <c r="C44" s="1298">
        <v>25.21488494999997</v>
      </c>
      <c r="D44" s="1298">
        <v>1894.1653250619902</v>
      </c>
      <c r="E44" s="1298">
        <v>23.083240274158499</v>
      </c>
      <c r="F44" s="1298">
        <v>410.09826743999997</v>
      </c>
      <c r="G44" s="1298">
        <v>1203.1562777752929</v>
      </c>
      <c r="H44" s="1298">
        <v>15.096985029999999</v>
      </c>
      <c r="I44" s="1298">
        <v>81.528345709999996</v>
      </c>
      <c r="J44" s="1298">
        <v>187.72063611999999</v>
      </c>
      <c r="K44" s="1298">
        <v>656.41307701804794</v>
      </c>
      <c r="L44" s="1298">
        <v>31.421816370991305</v>
      </c>
      <c r="M44" s="1298">
        <v>17.95044773</v>
      </c>
      <c r="N44" s="1298">
        <v>754.63393126789822</v>
      </c>
      <c r="O44" s="1298">
        <v>151.47240393000001</v>
      </c>
      <c r="P44" s="1298">
        <v>-8.0240499999999992E-2</v>
      </c>
      <c r="Q44" s="1298">
        <v>95.357353439999997</v>
      </c>
      <c r="R44" s="1298">
        <v>-4.6614983600000004</v>
      </c>
      <c r="S44" s="1298">
        <v>79.993281459999992</v>
      </c>
      <c r="T44" s="1298">
        <v>91.644017649999995</v>
      </c>
      <c r="U44" s="1298">
        <v>262.62154301999999</v>
      </c>
      <c r="V44" s="1299">
        <v>153.09201905999998</v>
      </c>
      <c r="W44" s="1299">
        <v>22.03289886</v>
      </c>
      <c r="X44" s="1300">
        <v>6.4323568899999994</v>
      </c>
      <c r="Y44" s="1293">
        <v>6158.3873701983775</v>
      </c>
      <c r="Z44" s="1293">
        <v>0.17535382157456988</v>
      </c>
      <c r="AA44" s="1299">
        <v>195.50432510025388</v>
      </c>
      <c r="AB44" s="1293">
        <v>6353.891695298631</v>
      </c>
      <c r="AD44" s="389"/>
      <c r="AE44" s="389"/>
    </row>
    <row r="45" spans="1:31" s="380" customFormat="1">
      <c r="A45" s="410" t="s">
        <v>125</v>
      </c>
      <c r="B45" s="378" t="s">
        <v>20</v>
      </c>
      <c r="C45" s="1060">
        <v>0</v>
      </c>
      <c r="D45" s="1060">
        <v>0</v>
      </c>
      <c r="E45" s="1060">
        <v>0</v>
      </c>
      <c r="F45" s="1060">
        <v>0</v>
      </c>
      <c r="G45" s="1060">
        <v>0</v>
      </c>
      <c r="H45" s="1060">
        <v>0</v>
      </c>
      <c r="I45" s="1060">
        <v>0</v>
      </c>
      <c r="J45" s="1060">
        <v>0</v>
      </c>
      <c r="K45" s="1060">
        <v>0</v>
      </c>
      <c r="L45" s="1060">
        <v>0</v>
      </c>
      <c r="M45" s="1060">
        <v>0</v>
      </c>
      <c r="N45" s="1060">
        <v>0</v>
      </c>
      <c r="O45" s="1060">
        <v>0</v>
      </c>
      <c r="P45" s="1060">
        <v>0</v>
      </c>
      <c r="Q45" s="1060">
        <v>0</v>
      </c>
      <c r="R45" s="1060">
        <v>0</v>
      </c>
      <c r="S45" s="1060">
        <v>0</v>
      </c>
      <c r="T45" s="1060">
        <v>0</v>
      </c>
      <c r="U45" s="1060">
        <v>0</v>
      </c>
      <c r="V45" s="1291">
        <v>0</v>
      </c>
      <c r="W45" s="1291">
        <v>0.435</v>
      </c>
      <c r="X45" s="1292">
        <v>0</v>
      </c>
      <c r="Y45" s="1297">
        <v>0.435</v>
      </c>
      <c r="Z45" s="1297">
        <v>1.2386182907893428E-5</v>
      </c>
      <c r="AA45" s="1291">
        <v>62.033063720253899</v>
      </c>
      <c r="AB45" s="1297">
        <v>62.468063720253902</v>
      </c>
      <c r="AD45" s="369"/>
      <c r="AE45" s="369"/>
    </row>
    <row r="46" spans="1:31" s="380" customFormat="1">
      <c r="A46" s="410" t="s">
        <v>126</v>
      </c>
      <c r="B46" s="378" t="s">
        <v>22</v>
      </c>
      <c r="C46" s="1060">
        <v>18.932536729999999</v>
      </c>
      <c r="D46" s="1060">
        <v>1030.4751622019901</v>
      </c>
      <c r="E46" s="1060">
        <v>11.90672958</v>
      </c>
      <c r="F46" s="1060">
        <v>410.09826743999997</v>
      </c>
      <c r="G46" s="1060">
        <v>703.96502346999989</v>
      </c>
      <c r="H46" s="1060">
        <v>1.6492291499999998</v>
      </c>
      <c r="I46" s="1060">
        <v>36.933972369999999</v>
      </c>
      <c r="J46" s="1060">
        <v>175.47992790999999</v>
      </c>
      <c r="K46" s="1060">
        <v>187.95281978999998</v>
      </c>
      <c r="L46" s="1060">
        <v>28.735847329999999</v>
      </c>
      <c r="M46" s="1060">
        <v>10.21169416</v>
      </c>
      <c r="N46" s="1060">
        <v>0</v>
      </c>
      <c r="O46" s="1060">
        <v>0.15767882999999999</v>
      </c>
      <c r="P46" s="1060">
        <v>0.36060040999999998</v>
      </c>
      <c r="Q46" s="1060">
        <v>95.357353439999997</v>
      </c>
      <c r="R46" s="1060">
        <v>0.16301264000000001</v>
      </c>
      <c r="S46" s="1060">
        <v>6.7845724599999997</v>
      </c>
      <c r="T46" s="1060">
        <v>62.607221450000004</v>
      </c>
      <c r="U46" s="1060">
        <v>174.34833606000001</v>
      </c>
      <c r="V46" s="1291">
        <v>143.29486256999999</v>
      </c>
      <c r="W46" s="1291">
        <v>0</v>
      </c>
      <c r="X46" s="1292">
        <v>3.2377538299999999</v>
      </c>
      <c r="Y46" s="1297">
        <v>3102.6526018219906</v>
      </c>
      <c r="Z46" s="1297">
        <v>8.8344879599583009E-2</v>
      </c>
      <c r="AA46" s="1291">
        <v>133.47126137999999</v>
      </c>
      <c r="AB46" s="1297">
        <v>3236.1238632019904</v>
      </c>
      <c r="AD46" s="369"/>
      <c r="AE46" s="369"/>
    </row>
    <row r="47" spans="1:31" s="380" customFormat="1">
      <c r="A47" s="410" t="s">
        <v>127</v>
      </c>
      <c r="B47" s="378" t="s">
        <v>4</v>
      </c>
      <c r="C47" s="1060">
        <v>6.2823482199999701</v>
      </c>
      <c r="D47" s="1060">
        <v>863.69016285999999</v>
      </c>
      <c r="E47" s="1060">
        <v>11.1765106941585</v>
      </c>
      <c r="F47" s="1060">
        <v>0</v>
      </c>
      <c r="G47" s="1060">
        <v>499.19125430529306</v>
      </c>
      <c r="H47" s="1060">
        <v>13.25814604</v>
      </c>
      <c r="I47" s="1060">
        <v>44.594373340000004</v>
      </c>
      <c r="J47" s="1060">
        <v>12.240708210000001</v>
      </c>
      <c r="K47" s="1060">
        <v>468.46025722804802</v>
      </c>
      <c r="L47" s="1060">
        <v>2.6859690409913064</v>
      </c>
      <c r="M47" s="1060">
        <v>0</v>
      </c>
      <c r="N47" s="1060">
        <v>754.63393126789822</v>
      </c>
      <c r="O47" s="1060">
        <v>151.3147251</v>
      </c>
      <c r="P47" s="1060">
        <v>-0.44084090999999997</v>
      </c>
      <c r="Q47" s="1060">
        <v>0</v>
      </c>
      <c r="R47" s="1060">
        <v>-4.8245110000000002</v>
      </c>
      <c r="S47" s="1060">
        <v>0</v>
      </c>
      <c r="T47" s="1060">
        <v>29.036796199999998</v>
      </c>
      <c r="U47" s="1060">
        <v>88.273206959999996</v>
      </c>
      <c r="V47" s="1291">
        <v>9.7971564900000008</v>
      </c>
      <c r="W47" s="1291">
        <v>21.597898860000001</v>
      </c>
      <c r="X47" s="1292">
        <v>3.1946030599999999</v>
      </c>
      <c r="Y47" s="1297">
        <v>2974.1626959663895</v>
      </c>
      <c r="Z47" s="1297">
        <v>8.4686260115110643E-2</v>
      </c>
      <c r="AA47" s="1291">
        <v>0</v>
      </c>
      <c r="AB47" s="1297">
        <v>2974.1626959663895</v>
      </c>
      <c r="AD47" s="369"/>
      <c r="AE47" s="369"/>
    </row>
    <row r="48" spans="1:31" s="380" customFormat="1">
      <c r="A48" s="410" t="s">
        <v>128</v>
      </c>
      <c r="B48" s="378"/>
      <c r="C48" s="1060">
        <v>0</v>
      </c>
      <c r="D48" s="1060">
        <v>0</v>
      </c>
      <c r="E48" s="1060">
        <v>0</v>
      </c>
      <c r="F48" s="1060">
        <v>0</v>
      </c>
      <c r="G48" s="1060">
        <v>0</v>
      </c>
      <c r="H48" s="1060">
        <v>0.18960984</v>
      </c>
      <c r="I48" s="1060">
        <v>0</v>
      </c>
      <c r="J48" s="1060">
        <v>0</v>
      </c>
      <c r="K48" s="1060">
        <v>0</v>
      </c>
      <c r="L48" s="1060">
        <v>0</v>
      </c>
      <c r="M48" s="1060">
        <v>7.7387535700000001</v>
      </c>
      <c r="N48" s="1060">
        <v>0</v>
      </c>
      <c r="O48" s="1060">
        <v>0</v>
      </c>
      <c r="P48" s="1060">
        <v>0</v>
      </c>
      <c r="Q48" s="1060">
        <v>0</v>
      </c>
      <c r="R48" s="1060">
        <v>0</v>
      </c>
      <c r="S48" s="1060">
        <v>73.208708999999999</v>
      </c>
      <c r="T48" s="1060">
        <v>0</v>
      </c>
      <c r="U48" s="1060">
        <v>0</v>
      </c>
      <c r="V48" s="1291">
        <v>0</v>
      </c>
      <c r="W48" s="1291">
        <v>0</v>
      </c>
      <c r="X48" s="1292">
        <v>0</v>
      </c>
      <c r="Y48" s="1297">
        <v>81.137072410000002</v>
      </c>
      <c r="Z48" s="1297">
        <v>2.3102956769683988E-3</v>
      </c>
      <c r="AA48" s="1291">
        <v>0</v>
      </c>
      <c r="AB48" s="1297">
        <v>81.137072410000002</v>
      </c>
      <c r="AD48" s="369"/>
      <c r="AE48" s="369"/>
    </row>
    <row r="49" spans="1:31" s="388" customFormat="1">
      <c r="A49" s="1304" t="s">
        <v>129</v>
      </c>
      <c r="B49" s="1305" t="s">
        <v>130</v>
      </c>
      <c r="C49" s="1298">
        <v>434.06679414000001</v>
      </c>
      <c r="D49" s="1298">
        <v>6576.2441416899992</v>
      </c>
      <c r="E49" s="1298">
        <v>26.544204035</v>
      </c>
      <c r="F49" s="1298">
        <v>1815.9513831475001</v>
      </c>
      <c r="G49" s="1298">
        <v>1897.099178355</v>
      </c>
      <c r="H49" s="1298">
        <v>0.35239500000000001</v>
      </c>
      <c r="I49" s="1298">
        <v>110.98004931999999</v>
      </c>
      <c r="J49" s="1298">
        <v>1720.6322195595201</v>
      </c>
      <c r="K49" s="1298">
        <v>444.88947791000004</v>
      </c>
      <c r="L49" s="1298">
        <v>1925.4278530240001</v>
      </c>
      <c r="M49" s="1298">
        <v>16.836559670000003</v>
      </c>
      <c r="N49" s="1298">
        <v>3657.3146999780115</v>
      </c>
      <c r="O49" s="1298">
        <v>507.62654897000004</v>
      </c>
      <c r="P49" s="1298">
        <v>94.888727599999996</v>
      </c>
      <c r="Q49" s="1298">
        <v>509.30801824999998</v>
      </c>
      <c r="R49" s="1298">
        <v>20.577238450000003</v>
      </c>
      <c r="S49" s="1298">
        <v>539.52216684000007</v>
      </c>
      <c r="T49" s="1298">
        <v>60.572923939999995</v>
      </c>
      <c r="U49" s="1298">
        <v>399.71611194000002</v>
      </c>
      <c r="V49" s="1299">
        <v>3421.7412238100001</v>
      </c>
      <c r="W49" s="1299">
        <v>476.22592476</v>
      </c>
      <c r="X49" s="1300">
        <v>130.28768030000001</v>
      </c>
      <c r="Y49" s="1293">
        <v>24786.805520689039</v>
      </c>
      <c r="Z49" s="1293">
        <v>0.70577909627962532</v>
      </c>
      <c r="AA49" s="1299">
        <v>0</v>
      </c>
      <c r="AB49" s="1293">
        <v>24786.805520689039</v>
      </c>
      <c r="AD49" s="389"/>
      <c r="AE49" s="389"/>
    </row>
    <row r="50" spans="1:31" s="388" customFormat="1">
      <c r="A50" s="1304" t="s">
        <v>131</v>
      </c>
      <c r="B50" s="1305"/>
      <c r="C50" s="1298">
        <v>0</v>
      </c>
      <c r="D50" s="1298">
        <v>0</v>
      </c>
      <c r="E50" s="1298">
        <v>0</v>
      </c>
      <c r="F50" s="1298">
        <v>0</v>
      </c>
      <c r="G50" s="1298">
        <v>0</v>
      </c>
      <c r="H50" s="1298">
        <v>0</v>
      </c>
      <c r="I50" s="1298">
        <v>0</v>
      </c>
      <c r="J50" s="1298">
        <v>0</v>
      </c>
      <c r="K50" s="1298">
        <v>0</v>
      </c>
      <c r="L50" s="1298">
        <v>0</v>
      </c>
      <c r="M50" s="1298">
        <v>0</v>
      </c>
      <c r="N50" s="1298">
        <v>0</v>
      </c>
      <c r="O50" s="1298">
        <v>0</v>
      </c>
      <c r="P50" s="1298">
        <v>0</v>
      </c>
      <c r="Q50" s="1298">
        <v>0</v>
      </c>
      <c r="R50" s="1298">
        <v>0</v>
      </c>
      <c r="S50" s="1298">
        <v>0</v>
      </c>
      <c r="T50" s="1298">
        <v>0</v>
      </c>
      <c r="U50" s="1298">
        <v>0</v>
      </c>
      <c r="V50" s="1299">
        <v>0</v>
      </c>
      <c r="W50" s="1299">
        <v>0</v>
      </c>
      <c r="X50" s="1300">
        <v>0</v>
      </c>
      <c r="Y50" s="1293">
        <v>0</v>
      </c>
      <c r="Z50" s="1293">
        <v>0</v>
      </c>
      <c r="AA50" s="1299">
        <v>0</v>
      </c>
      <c r="AB50" s="1293">
        <v>0</v>
      </c>
      <c r="AD50" s="389"/>
      <c r="AE50" s="389"/>
    </row>
    <row r="51" spans="1:31" s="388" customFormat="1">
      <c r="A51" s="1304" t="s">
        <v>132</v>
      </c>
      <c r="B51" s="1305" t="s">
        <v>133</v>
      </c>
      <c r="C51" s="1298">
        <v>120.03971237</v>
      </c>
      <c r="D51" s="1298">
        <v>5684.4828114900001</v>
      </c>
      <c r="E51" s="1298">
        <v>21.610688870137402</v>
      </c>
      <c r="F51" s="1298">
        <v>3325.7268676100002</v>
      </c>
      <c r="G51" s="1298">
        <v>2690.9291347149219</v>
      </c>
      <c r="H51" s="1298">
        <v>3.37109317</v>
      </c>
      <c r="I51" s="1298">
        <v>134.05920875000001</v>
      </c>
      <c r="J51" s="1298">
        <v>2105.09194166</v>
      </c>
      <c r="K51" s="1298">
        <v>81.393301780000002</v>
      </c>
      <c r="L51" s="1298">
        <v>2099.68159681</v>
      </c>
      <c r="M51" s="1298">
        <v>41.626104220000002</v>
      </c>
      <c r="N51" s="1298">
        <v>3633.9699513500004</v>
      </c>
      <c r="O51" s="1298">
        <v>770.62593517999994</v>
      </c>
      <c r="P51" s="1298">
        <v>59.350450064123201</v>
      </c>
      <c r="Q51" s="1298">
        <v>836.67667872000004</v>
      </c>
      <c r="R51" s="1298">
        <v>14.20101039</v>
      </c>
      <c r="S51" s="1298">
        <v>2641.5298190600001</v>
      </c>
      <c r="T51" s="1298">
        <v>105.12362870999999</v>
      </c>
      <c r="U51" s="1298">
        <v>357.58316120000001</v>
      </c>
      <c r="V51" s="1299">
        <v>6748.6479736200008</v>
      </c>
      <c r="W51" s="1299">
        <v>88.59458334</v>
      </c>
      <c r="X51" s="1300">
        <v>54.057677399999996</v>
      </c>
      <c r="Y51" s="1293">
        <v>31618.373330479193</v>
      </c>
      <c r="Z51" s="1293">
        <v>0.90030104671580402</v>
      </c>
      <c r="AA51" s="1299">
        <v>10.979403548764999</v>
      </c>
      <c r="AB51" s="1293">
        <v>31629.352734027958</v>
      </c>
      <c r="AD51" s="389"/>
      <c r="AE51" s="389"/>
    </row>
    <row r="52" spans="1:31" s="388" customFormat="1">
      <c r="A52" s="1304" t="s">
        <v>134</v>
      </c>
      <c r="B52" s="1305"/>
      <c r="C52" s="1298">
        <v>0</v>
      </c>
      <c r="D52" s="1298">
        <v>0</v>
      </c>
      <c r="E52" s="1298">
        <v>0</v>
      </c>
      <c r="F52" s="1298">
        <v>0</v>
      </c>
      <c r="G52" s="1298">
        <v>0</v>
      </c>
      <c r="H52" s="1298">
        <v>0</v>
      </c>
      <c r="I52" s="1298">
        <v>0</v>
      </c>
      <c r="J52" s="1298">
        <v>0</v>
      </c>
      <c r="K52" s="1298">
        <v>0</v>
      </c>
      <c r="L52" s="1298">
        <v>0</v>
      </c>
      <c r="M52" s="1298">
        <v>0</v>
      </c>
      <c r="N52" s="1298">
        <v>0</v>
      </c>
      <c r="O52" s="1298">
        <v>0</v>
      </c>
      <c r="P52" s="1298">
        <v>0</v>
      </c>
      <c r="Q52" s="1298">
        <v>0</v>
      </c>
      <c r="R52" s="1298">
        <v>0</v>
      </c>
      <c r="S52" s="1298">
        <v>0</v>
      </c>
      <c r="T52" s="1298">
        <v>0</v>
      </c>
      <c r="U52" s="1298">
        <v>0</v>
      </c>
      <c r="V52" s="1299">
        <v>0</v>
      </c>
      <c r="W52" s="1299">
        <v>0</v>
      </c>
      <c r="X52" s="1300">
        <v>0</v>
      </c>
      <c r="Y52" s="1293">
        <v>0</v>
      </c>
      <c r="Z52" s="1293">
        <v>0</v>
      </c>
      <c r="AA52" s="1299">
        <v>0</v>
      </c>
      <c r="AB52" s="1293">
        <v>0</v>
      </c>
      <c r="AD52" s="389"/>
      <c r="AE52" s="389"/>
    </row>
    <row r="53" spans="1:31" s="388" customFormat="1">
      <c r="A53" s="1304" t="s">
        <v>135</v>
      </c>
      <c r="B53" s="1305" t="s">
        <v>33</v>
      </c>
      <c r="C53" s="1298">
        <v>0</v>
      </c>
      <c r="D53" s="1298">
        <v>6731.7570055900096</v>
      </c>
      <c r="E53" s="1298">
        <v>0</v>
      </c>
      <c r="F53" s="1298">
        <v>454.86876063</v>
      </c>
      <c r="G53" s="1298">
        <v>676.3777444789996</v>
      </c>
      <c r="H53" s="1298">
        <v>0</v>
      </c>
      <c r="I53" s="1298">
        <v>0</v>
      </c>
      <c r="J53" s="1298">
        <v>108.13787372</v>
      </c>
      <c r="K53" s="1298">
        <v>0</v>
      </c>
      <c r="L53" s="1298">
        <v>1627.5685155200013</v>
      </c>
      <c r="M53" s="1298">
        <v>0</v>
      </c>
      <c r="N53" s="1298">
        <v>4004.8712262247577</v>
      </c>
      <c r="O53" s="1298">
        <v>426.69112310759999</v>
      </c>
      <c r="P53" s="1298">
        <v>0</v>
      </c>
      <c r="Q53" s="1298">
        <v>285.60865661999998</v>
      </c>
      <c r="R53" s="1298">
        <v>0</v>
      </c>
      <c r="S53" s="1298">
        <v>1145.6841608099999</v>
      </c>
      <c r="T53" s="1298">
        <v>0</v>
      </c>
      <c r="U53" s="1298">
        <v>115.76953104999998</v>
      </c>
      <c r="V53" s="1299">
        <v>1320.69704925</v>
      </c>
      <c r="W53" s="1299">
        <v>73.856778989999995</v>
      </c>
      <c r="X53" s="1300">
        <v>0</v>
      </c>
      <c r="Y53" s="1293">
        <v>16971.888425991368</v>
      </c>
      <c r="Z53" s="1293">
        <v>0.48325727433721516</v>
      </c>
      <c r="AA53" s="1299">
        <v>0</v>
      </c>
      <c r="AB53" s="1293">
        <v>16971.888425991368</v>
      </c>
      <c r="AD53" s="389"/>
      <c r="AE53" s="389"/>
    </row>
    <row r="54" spans="1:31" s="388" customFormat="1">
      <c r="A54" s="1304" t="s">
        <v>136</v>
      </c>
      <c r="B54" s="1305" t="s">
        <v>137</v>
      </c>
      <c r="C54" s="1298">
        <v>251.98501327000002</v>
      </c>
      <c r="D54" s="1298">
        <v>3003.4978093699997</v>
      </c>
      <c r="E54" s="1298">
        <v>166.93453463</v>
      </c>
      <c r="F54" s="1298">
        <v>929.04849859000001</v>
      </c>
      <c r="G54" s="1298">
        <v>864.71196882999993</v>
      </c>
      <c r="H54" s="1298">
        <v>6.4637463199999994</v>
      </c>
      <c r="I54" s="1298">
        <v>76.985148659999993</v>
      </c>
      <c r="J54" s="1298">
        <v>21573.647096709999</v>
      </c>
      <c r="K54" s="1298">
        <v>1955.2239931300001</v>
      </c>
      <c r="L54" s="1298">
        <v>1604.5484604110002</v>
      </c>
      <c r="M54" s="1298">
        <v>135.88266768</v>
      </c>
      <c r="N54" s="1298">
        <v>1842.5491145999999</v>
      </c>
      <c r="O54" s="1298">
        <v>164.09484676</v>
      </c>
      <c r="P54" s="1298">
        <v>76.370237799999998</v>
      </c>
      <c r="Q54" s="1298">
        <v>12146.03427335</v>
      </c>
      <c r="R54" s="1298">
        <v>16.69266051</v>
      </c>
      <c r="S54" s="1298">
        <v>1037.0493315000001</v>
      </c>
      <c r="T54" s="1298">
        <v>139.90220159</v>
      </c>
      <c r="U54" s="1298">
        <v>2238.1402887600002</v>
      </c>
      <c r="V54" s="1299">
        <v>2228.95383859</v>
      </c>
      <c r="W54" s="1299">
        <v>206.25559634000001</v>
      </c>
      <c r="X54" s="1300">
        <v>123.58545056999999</v>
      </c>
      <c r="Y54" s="1293">
        <v>50788.556777970989</v>
      </c>
      <c r="Z54" s="1293">
        <v>1.4461525376548945</v>
      </c>
      <c r="AA54" s="1299">
        <v>38.78525157</v>
      </c>
      <c r="AB54" s="1293">
        <v>50827.342029540989</v>
      </c>
      <c r="AD54" s="389"/>
      <c r="AE54" s="389"/>
    </row>
    <row r="55" spans="1:31" s="388" customFormat="1">
      <c r="A55" s="1304" t="s">
        <v>138</v>
      </c>
      <c r="B55" s="1305" t="s">
        <v>139</v>
      </c>
      <c r="C55" s="1298">
        <v>0</v>
      </c>
      <c r="D55" s="1298">
        <v>20657.419785909999</v>
      </c>
      <c r="E55" s="1298">
        <v>0</v>
      </c>
      <c r="F55" s="1298">
        <v>303.12641608999996</v>
      </c>
      <c r="G55" s="1298">
        <v>0</v>
      </c>
      <c r="H55" s="1298">
        <v>0</v>
      </c>
      <c r="I55" s="1298">
        <v>0</v>
      </c>
      <c r="J55" s="1298">
        <v>5780.8557105</v>
      </c>
      <c r="K55" s="1298">
        <v>3031.1300693099997</v>
      </c>
      <c r="L55" s="1298">
        <v>9863.8131455900002</v>
      </c>
      <c r="M55" s="1298">
        <v>33.965384409999999</v>
      </c>
      <c r="N55" s="1298">
        <v>0</v>
      </c>
      <c r="O55" s="1298">
        <v>0</v>
      </c>
      <c r="P55" s="1298">
        <v>0</v>
      </c>
      <c r="Q55" s="1298">
        <v>6632.8390728900004</v>
      </c>
      <c r="R55" s="1298">
        <v>0</v>
      </c>
      <c r="S55" s="1298">
        <v>0.77996718999999992</v>
      </c>
      <c r="T55" s="1298">
        <v>0</v>
      </c>
      <c r="U55" s="1298">
        <v>0</v>
      </c>
      <c r="V55" s="1299">
        <v>27.10702921</v>
      </c>
      <c r="W55" s="1299">
        <v>0</v>
      </c>
      <c r="X55" s="1300">
        <v>0</v>
      </c>
      <c r="Y55" s="1293">
        <v>46331.036581099994</v>
      </c>
      <c r="Z55" s="1293">
        <v>1.3192291802432319</v>
      </c>
      <c r="AA55" s="1299">
        <v>0</v>
      </c>
      <c r="AB55" s="1293">
        <v>46331.036581099994</v>
      </c>
      <c r="AD55" s="389"/>
      <c r="AE55" s="389"/>
    </row>
    <row r="56" spans="1:31" s="388" customFormat="1">
      <c r="A56" s="1304" t="s">
        <v>140</v>
      </c>
      <c r="B56" s="1305"/>
      <c r="C56" s="1298">
        <v>0</v>
      </c>
      <c r="D56" s="1298">
        <v>0</v>
      </c>
      <c r="E56" s="1298">
        <v>0</v>
      </c>
      <c r="F56" s="1298">
        <v>0</v>
      </c>
      <c r="G56" s="1298">
        <v>0</v>
      </c>
      <c r="H56" s="1298">
        <v>0</v>
      </c>
      <c r="I56" s="1298">
        <v>0</v>
      </c>
      <c r="J56" s="1298">
        <v>0</v>
      </c>
      <c r="K56" s="1298">
        <v>0</v>
      </c>
      <c r="L56" s="1298">
        <v>0</v>
      </c>
      <c r="M56" s="1298">
        <v>0</v>
      </c>
      <c r="N56" s="1298">
        <v>0</v>
      </c>
      <c r="O56" s="1298">
        <v>0</v>
      </c>
      <c r="P56" s="1298">
        <v>0</v>
      </c>
      <c r="Q56" s="1298">
        <v>0</v>
      </c>
      <c r="R56" s="1298">
        <v>0</v>
      </c>
      <c r="S56" s="1298">
        <v>0</v>
      </c>
      <c r="T56" s="1298">
        <v>0</v>
      </c>
      <c r="U56" s="1298">
        <v>0</v>
      </c>
      <c r="V56" s="1299">
        <v>0</v>
      </c>
      <c r="W56" s="1299">
        <v>0</v>
      </c>
      <c r="X56" s="1300">
        <v>0</v>
      </c>
      <c r="Y56" s="1293">
        <v>0</v>
      </c>
      <c r="Z56" s="1293">
        <v>0</v>
      </c>
      <c r="AA56" s="1299">
        <v>0</v>
      </c>
      <c r="AB56" s="1293">
        <v>0</v>
      </c>
      <c r="AD56" s="389"/>
      <c r="AE56" s="389"/>
    </row>
    <row r="57" spans="1:31" s="388" customFormat="1">
      <c r="A57" s="1304" t="s">
        <v>141</v>
      </c>
      <c r="B57" s="1305"/>
      <c r="C57" s="1298">
        <v>12557.947292170003</v>
      </c>
      <c r="D57" s="1298">
        <v>874914.23375968204</v>
      </c>
      <c r="E57" s="1298">
        <v>4977.1596345407734</v>
      </c>
      <c r="F57" s="1298">
        <v>193414.66378320273</v>
      </c>
      <c r="G57" s="1298">
        <v>340172.30363073619</v>
      </c>
      <c r="H57" s="1298">
        <v>781.25585707999994</v>
      </c>
      <c r="I57" s="1298">
        <v>22344.698708960001</v>
      </c>
      <c r="J57" s="1298">
        <v>147437.86886072808</v>
      </c>
      <c r="K57" s="1298">
        <v>18862.172367057839</v>
      </c>
      <c r="L57" s="1298">
        <v>276450.41580638231</v>
      </c>
      <c r="M57" s="1298">
        <v>5428.0641439099991</v>
      </c>
      <c r="N57" s="1298">
        <v>509094.37708913535</v>
      </c>
      <c r="O57" s="1298">
        <v>99258.547248641044</v>
      </c>
      <c r="P57" s="1298">
        <v>9859.4856220785605</v>
      </c>
      <c r="Q57" s="1298">
        <v>121591.34017653001</v>
      </c>
      <c r="R57" s="1298">
        <v>2180.9288973110288</v>
      </c>
      <c r="S57" s="1298">
        <v>334146.89817162172</v>
      </c>
      <c r="T57" s="1298">
        <v>9824.0684564000003</v>
      </c>
      <c r="U57" s="1298">
        <v>50206.382805419998</v>
      </c>
      <c r="V57" s="1299">
        <v>442597.96098910924</v>
      </c>
      <c r="W57" s="1299">
        <v>24400.943944726405</v>
      </c>
      <c r="X57" s="1300">
        <v>11476.131255300003</v>
      </c>
      <c r="Y57" s="1293">
        <v>3511977.848500724</v>
      </c>
      <c r="Z57" s="1293">
        <v>100</v>
      </c>
      <c r="AA57" s="1299">
        <v>2253.0743822290187</v>
      </c>
      <c r="AB57" s="1293">
        <v>3514230.9228829532</v>
      </c>
      <c r="AD57" s="389"/>
      <c r="AE57" s="389"/>
    </row>
    <row r="58" spans="1:31" ht="17.100000000000001" customHeight="1">
      <c r="B58" s="397"/>
      <c r="C58" s="616"/>
      <c r="D58" s="616"/>
      <c r="E58" s="616"/>
      <c r="F58" s="616"/>
      <c r="G58" s="616"/>
      <c r="H58" s="616"/>
      <c r="I58" s="616"/>
      <c r="J58" s="616"/>
      <c r="K58" s="616"/>
      <c r="L58" s="616"/>
      <c r="M58" s="616"/>
      <c r="N58" s="616"/>
      <c r="O58" s="616"/>
      <c r="P58" s="616"/>
      <c r="Q58" s="616"/>
      <c r="R58" s="616"/>
      <c r="S58" s="616"/>
      <c r="T58" s="616"/>
      <c r="U58" s="616"/>
    </row>
    <row r="59" spans="1:31" ht="17.100000000000001" customHeight="1">
      <c r="B59" s="397"/>
      <c r="C59" s="412"/>
      <c r="D59" s="412"/>
      <c r="E59" s="412"/>
      <c r="F59" s="412"/>
      <c r="G59" s="412"/>
      <c r="H59" s="412"/>
      <c r="I59" s="412"/>
      <c r="J59" s="412"/>
      <c r="K59" s="412"/>
      <c r="L59" s="412"/>
      <c r="M59" s="412"/>
      <c r="N59" s="412"/>
      <c r="O59" s="412"/>
      <c r="P59" s="412"/>
      <c r="Q59" s="412"/>
      <c r="R59" s="412"/>
      <c r="S59" s="412"/>
      <c r="T59" s="412"/>
      <c r="U59" s="412"/>
      <c r="V59" s="412"/>
      <c r="W59" s="412"/>
      <c r="X59" s="412"/>
      <c r="Y59" s="412"/>
    </row>
    <row r="60" spans="1:31" ht="17.100000000000001" customHeight="1">
      <c r="A60" s="396"/>
      <c r="B60" s="397"/>
      <c r="C60" s="613"/>
      <c r="D60" s="613"/>
      <c r="E60" s="613"/>
      <c r="F60" s="613"/>
      <c r="G60" s="613"/>
      <c r="H60" s="613"/>
      <c r="I60" s="613"/>
      <c r="J60" s="613"/>
      <c r="K60" s="613"/>
      <c r="L60" s="613"/>
      <c r="M60" s="613"/>
      <c r="N60" s="613"/>
      <c r="O60" s="613"/>
      <c r="P60" s="613"/>
      <c r="Q60" s="613"/>
      <c r="R60" s="613"/>
      <c r="S60" s="613"/>
      <c r="T60" s="613"/>
      <c r="U60" s="613"/>
    </row>
    <row r="61" spans="1:31" s="795" customFormat="1" ht="30" customHeight="1">
      <c r="A61" s="617" t="s">
        <v>803</v>
      </c>
      <c r="B61" s="617" t="s">
        <v>632</v>
      </c>
      <c r="C61" s="1036">
        <v>10614.355057740009</v>
      </c>
      <c r="D61" s="1036">
        <v>851718.70148937998</v>
      </c>
      <c r="E61" s="1036">
        <v>4649.0276313838303</v>
      </c>
      <c r="F61" s="1036">
        <v>176893.41205088847</v>
      </c>
      <c r="G61" s="1036">
        <v>320684.44966369745</v>
      </c>
      <c r="H61" s="1036">
        <v>711.72397776250011</v>
      </c>
      <c r="I61" s="1036">
        <v>18455.921884910003</v>
      </c>
      <c r="J61" s="1036">
        <v>107789.99599937975</v>
      </c>
      <c r="K61" s="1036">
        <v>13534.707553797674</v>
      </c>
      <c r="L61" s="1036">
        <v>237067.04322652778</v>
      </c>
      <c r="M61" s="1036">
        <v>4428.654854329</v>
      </c>
      <c r="N61" s="1036">
        <v>450734.93791777751</v>
      </c>
      <c r="O61" s="1036">
        <v>90783.180803184005</v>
      </c>
      <c r="P61" s="1036">
        <v>9384.2494250162981</v>
      </c>
      <c r="Q61" s="1036">
        <v>96894.965098060959</v>
      </c>
      <c r="R61" s="1036">
        <v>1942.478753487288</v>
      </c>
      <c r="S61" s="1036">
        <v>297339.07369906001</v>
      </c>
      <c r="T61" s="1036">
        <v>10339.630669375641</v>
      </c>
      <c r="U61" s="1036">
        <v>37382.435284350002</v>
      </c>
      <c r="V61" s="1036">
        <v>392409.40809839912</v>
      </c>
      <c r="W61" s="1036">
        <v>21217.580148000001</v>
      </c>
      <c r="X61" s="1036">
        <v>9151.3002585300001</v>
      </c>
      <c r="Y61" s="1302">
        <v>3164127.2335450365</v>
      </c>
      <c r="Z61" s="1302"/>
      <c r="AA61" s="1036">
        <v>2009.72839804</v>
      </c>
      <c r="AB61" s="1302">
        <v>3166136.9619430765</v>
      </c>
      <c r="AC61" s="794"/>
    </row>
    <row r="62" spans="1:31" s="795" customFormat="1" ht="30" customHeight="1">
      <c r="A62" s="617" t="s">
        <v>934</v>
      </c>
      <c r="B62" s="617" t="s">
        <v>633</v>
      </c>
      <c r="C62" s="1295">
        <v>11706.686295800002</v>
      </c>
      <c r="D62" s="1295">
        <v>848952.39478374005</v>
      </c>
      <c r="E62" s="1036">
        <v>4391.7433477783125</v>
      </c>
      <c r="F62" s="1036">
        <v>185534.71076541522</v>
      </c>
      <c r="G62" s="1036">
        <v>331172.65640084969</v>
      </c>
      <c r="H62" s="1036">
        <v>755.91490524999983</v>
      </c>
      <c r="I62" s="1036">
        <v>21907.726083540001</v>
      </c>
      <c r="J62" s="1036">
        <v>121571.20592280856</v>
      </c>
      <c r="K62" s="1036">
        <v>15642.814262334499</v>
      </c>
      <c r="L62" s="1036">
        <v>268734.06545715622</v>
      </c>
      <c r="M62" s="1036">
        <v>4708.9471928699995</v>
      </c>
      <c r="N62" s="1036">
        <v>485671.33386515471</v>
      </c>
      <c r="O62" s="1036">
        <v>91632.391920869995</v>
      </c>
      <c r="P62" s="1036">
        <v>9354.1367793442932</v>
      </c>
      <c r="Q62" s="1036">
        <v>107603.90936958</v>
      </c>
      <c r="R62" s="1036">
        <v>2127.1859591210286</v>
      </c>
      <c r="S62" s="1036">
        <v>328374.90717636992</v>
      </c>
      <c r="T62" s="1036">
        <v>9421.4494091699999</v>
      </c>
      <c r="U62" s="1036">
        <v>46398.842986380005</v>
      </c>
      <c r="V62" s="1036">
        <v>417420.23786029004</v>
      </c>
      <c r="W62" s="1036">
        <v>23465.080254716402</v>
      </c>
      <c r="X62" s="1036">
        <v>11031.864064120002</v>
      </c>
      <c r="Y62" s="1302">
        <v>3347580.205062659</v>
      </c>
      <c r="Z62" s="1302"/>
      <c r="AA62" s="1036">
        <v>1964.9135262799998</v>
      </c>
      <c r="AB62" s="1302">
        <v>3349545.1185889388</v>
      </c>
      <c r="AC62" s="794"/>
    </row>
    <row r="63" spans="1:31" ht="60" customHeight="1">
      <c r="A63" s="488" t="s">
        <v>935</v>
      </c>
      <c r="B63" s="411"/>
      <c r="C63" s="1296">
        <v>3.4542354310800091E-2</v>
      </c>
      <c r="D63" s="1296">
        <v>5.1382112217379934E-2</v>
      </c>
      <c r="E63" s="1303">
        <v>4.4984527648956177E-2</v>
      </c>
      <c r="F63" s="1303">
        <v>4.0208677476185221E-2</v>
      </c>
      <c r="G63" s="1303">
        <v>4.1532574465725891E-2</v>
      </c>
      <c r="H63" s="1303">
        <v>1.4007922424214551E-2</v>
      </c>
      <c r="I63" s="1303">
        <v>4.258067855074496E-2</v>
      </c>
      <c r="J63" s="1303">
        <v>3.9461541827508252E-2</v>
      </c>
      <c r="K63" s="1303">
        <v>2.6784336951739006E-2</v>
      </c>
      <c r="L63" s="1303">
        <v>3.4584423882233144E-2</v>
      </c>
      <c r="M63" s="1303">
        <v>1.4804265600674387E-2</v>
      </c>
      <c r="N63" s="1303">
        <v>4.0115980253587924E-2</v>
      </c>
      <c r="O63" s="1303">
        <v>5.0507369427046152E-2</v>
      </c>
      <c r="P63" s="1303">
        <v>3.8998466119240495E-2</v>
      </c>
      <c r="Q63" s="1303">
        <v>3.2662730370170992E-2</v>
      </c>
      <c r="R63" s="1303">
        <v>1.4219711874718668E-2</v>
      </c>
      <c r="S63" s="1303">
        <v>3.5781503724746248E-2</v>
      </c>
      <c r="T63" s="1303">
        <v>2.8585987304069169E-2</v>
      </c>
      <c r="U63" s="1303">
        <v>6.1688234216469504E-2</v>
      </c>
      <c r="V63" s="1303">
        <v>3.6435614604982222E-2</v>
      </c>
      <c r="W63" s="1303">
        <v>2.6147973820935953E-2</v>
      </c>
      <c r="X63" s="1303">
        <v>3.6034267792380996E-2</v>
      </c>
      <c r="Y63" s="1302">
        <v>4.1951897129992713E-2</v>
      </c>
      <c r="Z63" s="1302"/>
      <c r="AA63" s="1303">
        <v>3.8301223064857545E-2</v>
      </c>
      <c r="AB63" s="1302">
        <v>4.1949670176312036E-2</v>
      </c>
    </row>
    <row r="64" spans="1:31" ht="60" customHeight="1">
      <c r="A64" s="488" t="s">
        <v>936</v>
      </c>
      <c r="B64" s="488" t="s">
        <v>631</v>
      </c>
      <c r="C64" s="1296">
        <v>3.4542354310800091E-2</v>
      </c>
      <c r="D64" s="1296">
        <v>3.8593017642736184E-2</v>
      </c>
      <c r="E64" s="1303">
        <v>4.5868810307860657E-2</v>
      </c>
      <c r="F64" s="1303">
        <v>3.6735001791149871E-2</v>
      </c>
      <c r="G64" s="1303">
        <v>3.743875881991756E-2</v>
      </c>
      <c r="H64" s="1303">
        <v>3.2054321362375161E-2</v>
      </c>
      <c r="I64" s="1303">
        <v>3.7953913607051706E-2</v>
      </c>
      <c r="J64" s="1303">
        <v>3.4409891224573767E-2</v>
      </c>
      <c r="K64" s="1303">
        <v>2.6784336951739006E-2</v>
      </c>
      <c r="L64" s="1303">
        <v>3.481752869485176E-2</v>
      </c>
      <c r="M64" s="1303">
        <v>2.916663799138591E-2</v>
      </c>
      <c r="N64" s="1303">
        <v>3.7307207311185316E-2</v>
      </c>
      <c r="O64" s="1303">
        <v>4.9700304141108605E-2</v>
      </c>
      <c r="P64" s="1303">
        <v>3.4431119706021425E-2</v>
      </c>
      <c r="Q64" s="1303">
        <v>2.8032437840762318E-2</v>
      </c>
      <c r="R64" s="1303">
        <v>3.5779161823549004E-2</v>
      </c>
      <c r="S64" s="1303">
        <v>3.4480559270602659E-2</v>
      </c>
      <c r="T64" s="1303">
        <v>2.9396437642630762E-2</v>
      </c>
      <c r="U64" s="1303">
        <v>3.4649694302100381E-2</v>
      </c>
      <c r="V64" s="1303">
        <v>3.5460986182722337E-2</v>
      </c>
      <c r="W64" s="1303">
        <v>3.5841589948897488E-2</v>
      </c>
      <c r="X64" s="1303">
        <v>3.4635471646807463E-2</v>
      </c>
      <c r="Y64" s="1302">
        <v>3.6744479281606283E-2</v>
      </c>
      <c r="Z64" s="1302"/>
      <c r="AA64" s="1303">
        <v>3.0919195704663751E-2</v>
      </c>
      <c r="AB64" s="1302">
        <v>3.6740925790806733E-2</v>
      </c>
    </row>
    <row r="65" spans="1:24" ht="20.25" customHeight="1">
      <c r="A65" s="487"/>
    </row>
    <row r="66" spans="1:24" ht="30.75">
      <c r="A66" s="635" t="s">
        <v>932</v>
      </c>
      <c r="B66" s="487"/>
    </row>
    <row r="67" spans="1:24" ht="30.75">
      <c r="A67" s="635" t="s">
        <v>933</v>
      </c>
      <c r="B67" s="487" t="s">
        <v>713</v>
      </c>
      <c r="V67" s="615"/>
      <c r="W67" s="615"/>
      <c r="X67" s="615"/>
    </row>
    <row r="68" spans="1:24" ht="30.75">
      <c r="A68" s="637" t="s">
        <v>142</v>
      </c>
      <c r="B68" s="636"/>
    </row>
    <row r="69" spans="1:24" ht="21">
      <c r="A69" s="637" t="s">
        <v>143</v>
      </c>
    </row>
  </sheetData>
  <sheetProtection formatColumns="0" formatRows="0" sort="0" autoFilter="0"/>
  <protectedRanges>
    <protectedRange sqref="AC5:AC57" name="Range2"/>
    <protectedRange sqref="A1 Y8:Y15 Y27 Y17:Y21" name="Range1"/>
  </protectedRanges>
  <mergeCells count="4">
    <mergeCell ref="A4:B4"/>
    <mergeCell ref="Z3:AB3"/>
    <mergeCell ref="A1:F1"/>
    <mergeCell ref="A2:F2"/>
  </mergeCells>
  <pageMargins left="0.23622047244094491" right="0.23622047244094491" top="0.74803149606299213" bottom="0.74803149606299213" header="0.31496062992125984" footer="0.31496062992125984"/>
  <pageSetup paperSize="9" scale="39" fitToWidth="0" fitToHeight="0" orientation="landscape" cellComments="asDisplayed" r:id="rId1"/>
  <headerFooter alignWithMargins="0">
    <oddHeader>&amp;R&amp;A</oddHeader>
  </headerFooter>
  <rowBreaks count="1" manualBreakCount="1">
    <brk id="36" max="28" man="1"/>
  </rowBreaks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FFFF00"/>
    <pageSetUpPr fitToPage="1"/>
  </sheetPr>
  <dimension ref="A1:G43"/>
  <sheetViews>
    <sheetView workbookViewId="0">
      <selection sqref="A1:C1"/>
    </sheetView>
  </sheetViews>
  <sheetFormatPr defaultColWidth="9" defaultRowHeight="18.75"/>
  <cols>
    <col min="1" max="1" width="66.42578125" style="399" customWidth="1"/>
    <col min="2" max="2" width="14.42578125" style="400" hidden="1" customWidth="1"/>
    <col min="3" max="3" width="22.85546875" style="398" customWidth="1"/>
    <col min="4" max="4" width="13.85546875" style="398" customWidth="1"/>
    <col min="5" max="5" width="9" style="398"/>
    <col min="6" max="16384" width="9" style="368"/>
  </cols>
  <sheetData>
    <row r="1" spans="1:7" s="364" customFormat="1" ht="23.25">
      <c r="A1" s="1664" t="s">
        <v>621</v>
      </c>
      <c r="B1" s="1664"/>
      <c r="C1" s="1664"/>
      <c r="D1" s="363"/>
      <c r="E1" s="363"/>
    </row>
    <row r="2" spans="1:7" s="364" customFormat="1" ht="23.25">
      <c r="A2" s="1663" t="s">
        <v>622</v>
      </c>
      <c r="B2" s="1663"/>
      <c r="C2" s="1663"/>
      <c r="D2" s="366" t="s">
        <v>168</v>
      </c>
      <c r="E2" s="365"/>
    </row>
    <row r="3" spans="1:7" ht="56.25">
      <c r="A3" s="1665" t="s">
        <v>620</v>
      </c>
      <c r="B3" s="1665"/>
      <c r="C3" s="1665"/>
      <c r="D3" s="325" t="s">
        <v>193</v>
      </c>
      <c r="E3" s="367"/>
    </row>
    <row r="4" spans="1:7" s="369" customFormat="1" ht="60" customHeight="1">
      <c r="A4" s="1661" t="s">
        <v>0</v>
      </c>
      <c r="B4" s="1662"/>
      <c r="C4" s="481" t="s">
        <v>189</v>
      </c>
      <c r="D4" s="481" t="s">
        <v>191</v>
      </c>
    </row>
    <row r="5" spans="1:7" s="374" customFormat="1">
      <c r="A5" s="370" t="s">
        <v>68</v>
      </c>
      <c r="B5" s="371"/>
      <c r="C5" s="372"/>
      <c r="D5" s="373"/>
    </row>
    <row r="6" spans="1:7" s="374" customFormat="1">
      <c r="A6" s="375" t="s">
        <v>69</v>
      </c>
      <c r="B6" s="371"/>
      <c r="C6" s="376">
        <f>SUM(C7:C9)</f>
        <v>3062490.9772403724</v>
      </c>
      <c r="D6" s="376">
        <f>(C6/$C$39)*100</f>
        <v>87.145410886317379</v>
      </c>
    </row>
    <row r="7" spans="1:7" s="369" customFormat="1">
      <c r="A7" s="377" t="s">
        <v>70</v>
      </c>
      <c r="B7" s="378"/>
      <c r="C7" s="373">
        <f>SUM('T14 Assets'!AB8:AB15)</f>
        <v>2691587.8021920449</v>
      </c>
      <c r="D7" s="379">
        <v>0</v>
      </c>
    </row>
    <row r="8" spans="1:7" s="380" customFormat="1">
      <c r="A8" s="377" t="s">
        <v>80</v>
      </c>
      <c r="B8" s="378"/>
      <c r="C8" s="373">
        <f>SUM('T14 Assets'!AB17:AB21)</f>
        <v>229802.83511405817</v>
      </c>
      <c r="D8" s="379">
        <v>0</v>
      </c>
      <c r="F8" s="369"/>
      <c r="G8" s="369"/>
    </row>
    <row r="9" spans="1:7" s="380" customFormat="1">
      <c r="A9" s="381" t="s">
        <v>87</v>
      </c>
      <c r="C9" s="373">
        <f>SUM('T14 Assets'!AB23:AB25)</f>
        <v>141100.33993426926</v>
      </c>
      <c r="D9" s="379">
        <v>0</v>
      </c>
      <c r="F9" s="369"/>
      <c r="G9" s="369"/>
    </row>
    <row r="10" spans="1:7" s="380" customFormat="1">
      <c r="A10" s="375" t="s">
        <v>94</v>
      </c>
      <c r="C10" s="376">
        <f>SUM(C11:C17)</f>
        <v>162008.86739331204</v>
      </c>
      <c r="D10" s="376">
        <f>(C10/$C$39)*100</f>
        <v>4.6100802977513382</v>
      </c>
      <c r="F10" s="369"/>
      <c r="G10" s="369"/>
    </row>
    <row r="11" spans="1:7" s="380" customFormat="1">
      <c r="A11" s="375" t="s">
        <v>95</v>
      </c>
      <c r="B11" s="378" t="s">
        <v>96</v>
      </c>
      <c r="C11" s="373">
        <f>'T14 Assets'!AB27</f>
        <v>19.833534599999997</v>
      </c>
      <c r="D11" s="379">
        <v>0</v>
      </c>
      <c r="F11" s="369"/>
      <c r="G11" s="369"/>
    </row>
    <row r="12" spans="1:7" s="380" customFormat="1">
      <c r="A12" s="382" t="s">
        <v>97</v>
      </c>
      <c r="B12" s="378"/>
      <c r="C12" s="373">
        <f>'T14 Assets'!AB28</f>
        <v>139158.27794015897</v>
      </c>
      <c r="D12" s="379">
        <v>0</v>
      </c>
      <c r="F12" s="369"/>
      <c r="G12" s="369"/>
    </row>
    <row r="13" spans="1:7" s="380" customFormat="1">
      <c r="A13" s="375" t="s">
        <v>98</v>
      </c>
      <c r="C13" s="373">
        <f>'T14 Assets'!AB30+'T14 Assets'!AB31</f>
        <v>20035.221138043056</v>
      </c>
      <c r="D13" s="379">
        <v>0</v>
      </c>
      <c r="F13" s="369"/>
      <c r="G13" s="369"/>
    </row>
    <row r="14" spans="1:7" s="380" customFormat="1">
      <c r="A14" s="375" t="s">
        <v>102</v>
      </c>
      <c r="B14" s="383" t="s">
        <v>103</v>
      </c>
      <c r="C14" s="373">
        <f>'T14 Assets'!AB32</f>
        <v>0</v>
      </c>
      <c r="D14" s="379">
        <v>0</v>
      </c>
      <c r="F14" s="369"/>
      <c r="G14" s="369"/>
    </row>
    <row r="15" spans="1:7" s="380" customFormat="1">
      <c r="A15" s="375" t="s">
        <v>104</v>
      </c>
      <c r="B15" s="383" t="s">
        <v>105</v>
      </c>
      <c r="C15" s="373">
        <f>'T14 Assets'!AB33</f>
        <v>0</v>
      </c>
      <c r="D15" s="379">
        <v>0</v>
      </c>
      <c r="F15" s="369"/>
      <c r="G15" s="369"/>
    </row>
    <row r="16" spans="1:7" s="380" customFormat="1">
      <c r="A16" s="375" t="s">
        <v>106</v>
      </c>
      <c r="B16" s="378" t="s">
        <v>107</v>
      </c>
      <c r="C16" s="373">
        <f>'T14 Assets'!AB34</f>
        <v>11.534780509999999</v>
      </c>
      <c r="D16" s="379">
        <v>0</v>
      </c>
      <c r="F16" s="369"/>
      <c r="G16" s="369"/>
    </row>
    <row r="17" spans="1:7" s="380" customFormat="1">
      <c r="A17" s="375" t="s">
        <v>108</v>
      </c>
      <c r="B17" s="378" t="s">
        <v>109</v>
      </c>
      <c r="C17" s="373">
        <f>'T14 Assets'!AB35</f>
        <v>2784</v>
      </c>
      <c r="D17" s="379">
        <v>0</v>
      </c>
      <c r="F17" s="369"/>
      <c r="G17" s="369"/>
    </row>
    <row r="18" spans="1:7" s="380" customFormat="1">
      <c r="A18" s="375" t="s">
        <v>110</v>
      </c>
      <c r="B18" s="378" t="s">
        <v>111</v>
      </c>
      <c r="C18" s="376">
        <f>'T14 Assets'!AB36</f>
        <v>0</v>
      </c>
      <c r="D18" s="376">
        <f t="shared" ref="D18:D20" si="0">(C18/$C$39)*100</f>
        <v>0</v>
      </c>
      <c r="F18" s="369"/>
      <c r="G18" s="369"/>
    </row>
    <row r="19" spans="1:7" s="380" customFormat="1">
      <c r="A19" s="377" t="s">
        <v>112</v>
      </c>
      <c r="B19" s="384" t="s">
        <v>113</v>
      </c>
      <c r="C19" s="376">
        <f>'T14 Assets'!AB37</f>
        <v>57152.902030359648</v>
      </c>
      <c r="D19" s="376">
        <f t="shared" si="0"/>
        <v>1.6263274464466155</v>
      </c>
      <c r="F19" s="369"/>
      <c r="G19" s="369"/>
    </row>
    <row r="20" spans="1:7" s="380" customFormat="1">
      <c r="A20" s="375" t="s">
        <v>114</v>
      </c>
      <c r="B20" s="384"/>
      <c r="C20" s="376">
        <f>SUM(C21:C22)</f>
        <v>31786.709726735513</v>
      </c>
      <c r="D20" s="376">
        <f t="shared" si="0"/>
        <v>0.90451397259514199</v>
      </c>
      <c r="F20" s="369"/>
      <c r="G20" s="369"/>
    </row>
    <row r="21" spans="1:7" s="380" customFormat="1">
      <c r="A21" s="375" t="s">
        <v>115</v>
      </c>
      <c r="B21" s="385" t="s">
        <v>116</v>
      </c>
      <c r="C21" s="373">
        <f>'T14 Assets'!AB39</f>
        <v>26659.503220252347</v>
      </c>
      <c r="D21" s="379">
        <v>0</v>
      </c>
      <c r="F21" s="369"/>
      <c r="G21" s="369"/>
    </row>
    <row r="22" spans="1:7" s="380" customFormat="1">
      <c r="A22" s="375" t="s">
        <v>117</v>
      </c>
      <c r="B22" s="385" t="s">
        <v>118</v>
      </c>
      <c r="C22" s="373">
        <f>'T14 Assets'!AB40</f>
        <v>5127.2065064831659</v>
      </c>
      <c r="D22" s="379">
        <v>0</v>
      </c>
      <c r="F22" s="369"/>
      <c r="G22" s="369"/>
    </row>
    <row r="23" spans="1:7" s="380" customFormat="1">
      <c r="A23" s="375" t="s">
        <v>119</v>
      </c>
      <c r="B23" s="385"/>
      <c r="C23" s="376">
        <f>SUM(C24:C25)</f>
        <v>23891.149505524929</v>
      </c>
      <c r="D23" s="376">
        <f t="shared" ref="D23" si="1">(C23/$C$39)*100</f>
        <v>0.67984005689431071</v>
      </c>
      <c r="F23" s="369"/>
      <c r="G23" s="369"/>
    </row>
    <row r="24" spans="1:7" s="380" customFormat="1">
      <c r="A24" s="375" t="s">
        <v>120</v>
      </c>
      <c r="B24" s="385" t="s">
        <v>121</v>
      </c>
      <c r="C24" s="373">
        <f>'T14 Assets'!AB42</f>
        <v>2329.8141617298124</v>
      </c>
      <c r="D24" s="379">
        <v>0</v>
      </c>
      <c r="F24" s="369"/>
      <c r="G24" s="369"/>
    </row>
    <row r="25" spans="1:7" s="380" customFormat="1">
      <c r="A25" s="377" t="s">
        <v>122</v>
      </c>
      <c r="B25" s="386" t="s">
        <v>123</v>
      </c>
      <c r="C25" s="373">
        <f>'T14 Assets'!AB43</f>
        <v>21561.335343795115</v>
      </c>
      <c r="D25" s="379">
        <v>0</v>
      </c>
      <c r="F25" s="369"/>
      <c r="G25" s="369"/>
    </row>
    <row r="26" spans="1:7" s="380" customFormat="1">
      <c r="A26" s="375" t="s">
        <v>124</v>
      </c>
      <c r="C26" s="376">
        <f>SUM(C27:C30)</f>
        <v>6353.8916952986337</v>
      </c>
      <c r="D26" s="376">
        <f t="shared" ref="D26" si="2">(C26/$C$39)*100</f>
        <v>0.18080461514140117</v>
      </c>
      <c r="F26" s="369"/>
      <c r="G26" s="369"/>
    </row>
    <row r="27" spans="1:7" s="380" customFormat="1">
      <c r="A27" s="375" t="s">
        <v>125</v>
      </c>
      <c r="B27" s="385" t="s">
        <v>20</v>
      </c>
      <c r="C27" s="373">
        <f>'T14 Assets'!AB45</f>
        <v>62.468063720253902</v>
      </c>
      <c r="D27" s="379">
        <v>0</v>
      </c>
      <c r="F27" s="369"/>
      <c r="G27" s="369"/>
    </row>
    <row r="28" spans="1:7" s="369" customFormat="1">
      <c r="A28" s="375" t="s">
        <v>126</v>
      </c>
      <c r="B28" s="385" t="s">
        <v>22</v>
      </c>
      <c r="C28" s="373">
        <f>'T14 Assets'!AB46</f>
        <v>3236.1238632019904</v>
      </c>
      <c r="D28" s="379">
        <v>0</v>
      </c>
      <c r="E28" s="380"/>
    </row>
    <row r="29" spans="1:7" s="369" customFormat="1">
      <c r="A29" s="375" t="s">
        <v>127</v>
      </c>
      <c r="B29" s="385" t="s">
        <v>4</v>
      </c>
      <c r="C29" s="373">
        <f>'T14 Assets'!AB47</f>
        <v>2974.1626959663895</v>
      </c>
      <c r="D29" s="379">
        <v>0</v>
      </c>
      <c r="E29" s="380"/>
    </row>
    <row r="30" spans="1:7" s="369" customFormat="1">
      <c r="A30" s="375" t="s">
        <v>128</v>
      </c>
      <c r="B30" s="380"/>
      <c r="C30" s="373">
        <f>'T14 Assets'!AB48</f>
        <v>81.137072410000002</v>
      </c>
      <c r="D30" s="379">
        <v>0</v>
      </c>
      <c r="E30" s="380"/>
    </row>
    <row r="31" spans="1:7" s="369" customFormat="1">
      <c r="A31" s="387" t="s">
        <v>129</v>
      </c>
      <c r="B31" s="385" t="s">
        <v>130</v>
      </c>
      <c r="C31" s="376">
        <f>'T14 Assets'!AB49</f>
        <v>24786.805520689039</v>
      </c>
      <c r="D31" s="376">
        <f t="shared" ref="D31:D38" si="3">(C31/$C$39)*100</f>
        <v>0.70532660102924616</v>
      </c>
      <c r="E31" s="413"/>
      <c r="F31" s="414"/>
    </row>
    <row r="32" spans="1:7" s="369" customFormat="1">
      <c r="A32" s="375" t="s">
        <v>131</v>
      </c>
      <c r="B32" s="385"/>
      <c r="C32" s="376">
        <f>'T14 Assets'!AB50</f>
        <v>0</v>
      </c>
      <c r="D32" s="376">
        <f t="shared" si="3"/>
        <v>0</v>
      </c>
      <c r="E32" s="380"/>
    </row>
    <row r="33" spans="1:5" s="389" customFormat="1">
      <c r="A33" s="387" t="s">
        <v>132</v>
      </c>
      <c r="B33" s="385" t="s">
        <v>133</v>
      </c>
      <c r="C33" s="376">
        <f>'T14 Assets'!AB51</f>
        <v>31629.352734027958</v>
      </c>
      <c r="D33" s="376">
        <f t="shared" si="3"/>
        <v>0.90003626477910392</v>
      </c>
      <c r="E33" s="388"/>
    </row>
    <row r="34" spans="1:5" s="369" customFormat="1">
      <c r="A34" s="375" t="s">
        <v>134</v>
      </c>
      <c r="B34" s="380"/>
      <c r="C34" s="376">
        <f>'T14 Assets'!AB52</f>
        <v>0</v>
      </c>
      <c r="D34" s="376">
        <f t="shared" si="3"/>
        <v>0</v>
      </c>
      <c r="E34" s="415"/>
    </row>
    <row r="35" spans="1:5" s="369" customFormat="1">
      <c r="A35" s="375" t="s">
        <v>135</v>
      </c>
      <c r="B35" s="390" t="s">
        <v>33</v>
      </c>
      <c r="C35" s="376">
        <f>'T14 Assets'!AB53</f>
        <v>16971.888425991368</v>
      </c>
      <c r="D35" s="376">
        <f t="shared" si="3"/>
        <v>0.48294744421827074</v>
      </c>
      <c r="E35" s="380"/>
    </row>
    <row r="36" spans="1:5" s="369" customFormat="1">
      <c r="A36" s="375" t="s">
        <v>136</v>
      </c>
      <c r="B36" s="385" t="s">
        <v>137</v>
      </c>
      <c r="C36" s="376">
        <f>'T14 Assets'!AB54</f>
        <v>50827.342029540989</v>
      </c>
      <c r="D36" s="376">
        <f t="shared" si="3"/>
        <v>1.4463290303029948</v>
      </c>
      <c r="E36" s="380"/>
    </row>
    <row r="37" spans="1:5" s="369" customFormat="1">
      <c r="A37" s="375" t="s">
        <v>138</v>
      </c>
      <c r="B37" s="385" t="s">
        <v>139</v>
      </c>
      <c r="C37" s="376">
        <f>'T14 Assets'!AB55</f>
        <v>46331.036581099994</v>
      </c>
      <c r="D37" s="376">
        <f t="shared" si="3"/>
        <v>1.3183833845241912</v>
      </c>
      <c r="E37" s="380"/>
    </row>
    <row r="38" spans="1:5" s="369" customFormat="1">
      <c r="A38" s="377" t="s">
        <v>140</v>
      </c>
      <c r="B38" s="390"/>
      <c r="C38" s="376">
        <f>'T14 Assets'!AB56</f>
        <v>0</v>
      </c>
      <c r="D38" s="376">
        <f t="shared" si="3"/>
        <v>0</v>
      </c>
      <c r="E38" s="380"/>
    </row>
    <row r="39" spans="1:5" s="369" customFormat="1">
      <c r="A39" s="391" t="s">
        <v>141</v>
      </c>
      <c r="B39" s="392"/>
      <c r="C39" s="372">
        <f>SUM(C31:C38)+C26+C23+C20+C19+C10+C6</f>
        <v>3514230.9228829527</v>
      </c>
      <c r="D39" s="393">
        <f>SUM(D31:D38)+D26+D23+D20+D19+D10+D6</f>
        <v>100</v>
      </c>
      <c r="E39" s="380"/>
    </row>
    <row r="40" spans="1:5" s="369" customFormat="1">
      <c r="A40" s="360" t="s">
        <v>66</v>
      </c>
      <c r="B40" s="390"/>
      <c r="C40" s="394"/>
      <c r="D40" s="395"/>
      <c r="E40" s="380"/>
    </row>
    <row r="41" spans="1:5" ht="17.100000000000001" customHeight="1">
      <c r="A41" s="396"/>
      <c r="B41" s="397"/>
    </row>
    <row r="42" spans="1:5" ht="17.100000000000001" customHeight="1">
      <c r="A42" s="396"/>
      <c r="B42" s="397"/>
    </row>
    <row r="43" spans="1:5" ht="17.100000000000001" customHeight="1">
      <c r="A43" s="396"/>
      <c r="B43" s="397"/>
    </row>
  </sheetData>
  <sheetProtection formatColumns="0" formatRows="0" sort="0" autoFilter="0"/>
  <protectedRanges>
    <protectedRange sqref="E5:E40" name="Range2"/>
    <protectedRange sqref="A1 C11:C12" name="Range1"/>
  </protectedRanges>
  <mergeCells count="4">
    <mergeCell ref="A4:B4"/>
    <mergeCell ref="A2:C2"/>
    <mergeCell ref="A1:C1"/>
    <mergeCell ref="A3:C3"/>
  </mergeCells>
  <pageMargins left="0.9055118110236221" right="0.19685039370078741" top="0.59055118110236227" bottom="0" header="0.19685039370078741" footer="0.19685039370078741"/>
  <pageSetup paperSize="9" scale="86" orientation="portrait" cellComments="asDisplayed" horizontalDpi="4294967295" verticalDpi="4294967295" r:id="rId1"/>
  <headerFooter alignWithMargins="0"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6"/>
  <sheetViews>
    <sheetView topLeftCell="A100" workbookViewId="0">
      <selection activeCell="P23" sqref="P23"/>
    </sheetView>
  </sheetViews>
  <sheetFormatPr defaultRowHeight="21"/>
  <cols>
    <col min="1" max="1" width="6" style="449" customWidth="1"/>
    <col min="2" max="2" width="4.7109375" style="64" customWidth="1"/>
    <col min="3" max="3" width="3.28515625" style="64" customWidth="1"/>
    <col min="4" max="4" width="64.28515625" style="64" customWidth="1"/>
    <col min="5" max="6" width="14.5703125" style="64" bestFit="1" customWidth="1"/>
    <col min="7" max="7" width="13.7109375" style="64" customWidth="1"/>
    <col min="8" max="8" width="14.5703125" style="64" bestFit="1" customWidth="1"/>
    <col min="9" max="9" width="14.42578125" style="64" customWidth="1"/>
    <col min="10" max="10" width="13.7109375" style="64" customWidth="1"/>
    <col min="11" max="256" width="9" style="64"/>
    <col min="257" max="257" width="5.7109375" style="64" customWidth="1"/>
    <col min="258" max="258" width="3.7109375" style="64" customWidth="1"/>
    <col min="259" max="259" width="3.28515625" style="64" customWidth="1"/>
    <col min="260" max="260" width="68.42578125" style="64" customWidth="1"/>
    <col min="261" max="261" width="13.85546875" style="64" customWidth="1"/>
    <col min="262" max="262" width="13.7109375" style="64" customWidth="1"/>
    <col min="263" max="263" width="11.140625" style="64" bestFit="1" customWidth="1"/>
    <col min="264" max="265" width="13.7109375" style="64" customWidth="1"/>
    <col min="266" max="266" width="11.140625" style="64" bestFit="1" customWidth="1"/>
    <col min="267" max="512" width="9" style="64"/>
    <col min="513" max="513" width="5.7109375" style="64" customWidth="1"/>
    <col min="514" max="514" width="3.7109375" style="64" customWidth="1"/>
    <col min="515" max="515" width="3.28515625" style="64" customWidth="1"/>
    <col min="516" max="516" width="68.42578125" style="64" customWidth="1"/>
    <col min="517" max="517" width="13.85546875" style="64" customWidth="1"/>
    <col min="518" max="518" width="13.7109375" style="64" customWidth="1"/>
    <col min="519" max="519" width="11.140625" style="64" bestFit="1" customWidth="1"/>
    <col min="520" max="521" width="13.7109375" style="64" customWidth="1"/>
    <col min="522" max="522" width="11.140625" style="64" bestFit="1" customWidth="1"/>
    <col min="523" max="768" width="9" style="64"/>
    <col min="769" max="769" width="5.7109375" style="64" customWidth="1"/>
    <col min="770" max="770" width="3.7109375" style="64" customWidth="1"/>
    <col min="771" max="771" width="3.28515625" style="64" customWidth="1"/>
    <col min="772" max="772" width="68.42578125" style="64" customWidth="1"/>
    <col min="773" max="773" width="13.85546875" style="64" customWidth="1"/>
    <col min="774" max="774" width="13.7109375" style="64" customWidth="1"/>
    <col min="775" max="775" width="11.140625" style="64" bestFit="1" customWidth="1"/>
    <col min="776" max="777" width="13.7109375" style="64" customWidth="1"/>
    <col min="778" max="778" width="11.140625" style="64" bestFit="1" customWidth="1"/>
    <col min="779" max="1024" width="9" style="64"/>
    <col min="1025" max="1025" width="5.7109375" style="64" customWidth="1"/>
    <col min="1026" max="1026" width="3.7109375" style="64" customWidth="1"/>
    <col min="1027" max="1027" width="3.28515625" style="64" customWidth="1"/>
    <col min="1028" max="1028" width="68.42578125" style="64" customWidth="1"/>
    <col min="1029" max="1029" width="13.85546875" style="64" customWidth="1"/>
    <col min="1030" max="1030" width="13.7109375" style="64" customWidth="1"/>
    <col min="1031" max="1031" width="11.140625" style="64" bestFit="1" customWidth="1"/>
    <col min="1032" max="1033" width="13.7109375" style="64" customWidth="1"/>
    <col min="1034" max="1034" width="11.140625" style="64" bestFit="1" customWidth="1"/>
    <col min="1035" max="1280" width="9" style="64"/>
    <col min="1281" max="1281" width="5.7109375" style="64" customWidth="1"/>
    <col min="1282" max="1282" width="3.7109375" style="64" customWidth="1"/>
    <col min="1283" max="1283" width="3.28515625" style="64" customWidth="1"/>
    <col min="1284" max="1284" width="68.42578125" style="64" customWidth="1"/>
    <col min="1285" max="1285" width="13.85546875" style="64" customWidth="1"/>
    <col min="1286" max="1286" width="13.7109375" style="64" customWidth="1"/>
    <col min="1287" max="1287" width="11.140625" style="64" bestFit="1" customWidth="1"/>
    <col min="1288" max="1289" width="13.7109375" style="64" customWidth="1"/>
    <col min="1290" max="1290" width="11.140625" style="64" bestFit="1" customWidth="1"/>
    <col min="1291" max="1536" width="9" style="64"/>
    <col min="1537" max="1537" width="5.7109375" style="64" customWidth="1"/>
    <col min="1538" max="1538" width="3.7109375" style="64" customWidth="1"/>
    <col min="1539" max="1539" width="3.28515625" style="64" customWidth="1"/>
    <col min="1540" max="1540" width="68.42578125" style="64" customWidth="1"/>
    <col min="1541" max="1541" width="13.85546875" style="64" customWidth="1"/>
    <col min="1542" max="1542" width="13.7109375" style="64" customWidth="1"/>
    <col min="1543" max="1543" width="11.140625" style="64" bestFit="1" customWidth="1"/>
    <col min="1544" max="1545" width="13.7109375" style="64" customWidth="1"/>
    <col min="1546" max="1546" width="11.140625" style="64" bestFit="1" customWidth="1"/>
    <col min="1547" max="1792" width="9" style="64"/>
    <col min="1793" max="1793" width="5.7109375" style="64" customWidth="1"/>
    <col min="1794" max="1794" width="3.7109375" style="64" customWidth="1"/>
    <col min="1795" max="1795" width="3.28515625" style="64" customWidth="1"/>
    <col min="1796" max="1796" width="68.42578125" style="64" customWidth="1"/>
    <col min="1797" max="1797" width="13.85546875" style="64" customWidth="1"/>
    <col min="1798" max="1798" width="13.7109375" style="64" customWidth="1"/>
    <col min="1799" max="1799" width="11.140625" style="64" bestFit="1" customWidth="1"/>
    <col min="1800" max="1801" width="13.7109375" style="64" customWidth="1"/>
    <col min="1802" max="1802" width="11.140625" style="64" bestFit="1" customWidth="1"/>
    <col min="1803" max="2048" width="9" style="64"/>
    <col min="2049" max="2049" width="5.7109375" style="64" customWidth="1"/>
    <col min="2050" max="2050" width="3.7109375" style="64" customWidth="1"/>
    <col min="2051" max="2051" width="3.28515625" style="64" customWidth="1"/>
    <col min="2052" max="2052" width="68.42578125" style="64" customWidth="1"/>
    <col min="2053" max="2053" width="13.85546875" style="64" customWidth="1"/>
    <col min="2054" max="2054" width="13.7109375" style="64" customWidth="1"/>
    <col min="2055" max="2055" width="11.140625" style="64" bestFit="1" customWidth="1"/>
    <col min="2056" max="2057" width="13.7109375" style="64" customWidth="1"/>
    <col min="2058" max="2058" width="11.140625" style="64" bestFit="1" customWidth="1"/>
    <col min="2059" max="2304" width="9" style="64"/>
    <col min="2305" max="2305" width="5.7109375" style="64" customWidth="1"/>
    <col min="2306" max="2306" width="3.7109375" style="64" customWidth="1"/>
    <col min="2307" max="2307" width="3.28515625" style="64" customWidth="1"/>
    <col min="2308" max="2308" width="68.42578125" style="64" customWidth="1"/>
    <col min="2309" max="2309" width="13.85546875" style="64" customWidth="1"/>
    <col min="2310" max="2310" width="13.7109375" style="64" customWidth="1"/>
    <col min="2311" max="2311" width="11.140625" style="64" bestFit="1" customWidth="1"/>
    <col min="2312" max="2313" width="13.7109375" style="64" customWidth="1"/>
    <col min="2314" max="2314" width="11.140625" style="64" bestFit="1" customWidth="1"/>
    <col min="2315" max="2560" width="9" style="64"/>
    <col min="2561" max="2561" width="5.7109375" style="64" customWidth="1"/>
    <col min="2562" max="2562" width="3.7109375" style="64" customWidth="1"/>
    <col min="2563" max="2563" width="3.28515625" style="64" customWidth="1"/>
    <col min="2564" max="2564" width="68.42578125" style="64" customWidth="1"/>
    <col min="2565" max="2565" width="13.85546875" style="64" customWidth="1"/>
    <col min="2566" max="2566" width="13.7109375" style="64" customWidth="1"/>
    <col min="2567" max="2567" width="11.140625" style="64" bestFit="1" customWidth="1"/>
    <col min="2568" max="2569" width="13.7109375" style="64" customWidth="1"/>
    <col min="2570" max="2570" width="11.140625" style="64" bestFit="1" customWidth="1"/>
    <col min="2571" max="2816" width="9" style="64"/>
    <col min="2817" max="2817" width="5.7109375" style="64" customWidth="1"/>
    <col min="2818" max="2818" width="3.7109375" style="64" customWidth="1"/>
    <col min="2819" max="2819" width="3.28515625" style="64" customWidth="1"/>
    <col min="2820" max="2820" width="68.42578125" style="64" customWidth="1"/>
    <col min="2821" max="2821" width="13.85546875" style="64" customWidth="1"/>
    <col min="2822" max="2822" width="13.7109375" style="64" customWidth="1"/>
    <col min="2823" max="2823" width="11.140625" style="64" bestFit="1" customWidth="1"/>
    <col min="2824" max="2825" width="13.7109375" style="64" customWidth="1"/>
    <col min="2826" max="2826" width="11.140625" style="64" bestFit="1" customWidth="1"/>
    <col min="2827" max="3072" width="9" style="64"/>
    <col min="3073" max="3073" width="5.7109375" style="64" customWidth="1"/>
    <col min="3074" max="3074" width="3.7109375" style="64" customWidth="1"/>
    <col min="3075" max="3075" width="3.28515625" style="64" customWidth="1"/>
    <col min="3076" max="3076" width="68.42578125" style="64" customWidth="1"/>
    <col min="3077" max="3077" width="13.85546875" style="64" customWidth="1"/>
    <col min="3078" max="3078" width="13.7109375" style="64" customWidth="1"/>
    <col min="3079" max="3079" width="11.140625" style="64" bestFit="1" customWidth="1"/>
    <col min="3080" max="3081" width="13.7109375" style="64" customWidth="1"/>
    <col min="3082" max="3082" width="11.140625" style="64" bestFit="1" customWidth="1"/>
    <col min="3083" max="3328" width="9" style="64"/>
    <col min="3329" max="3329" width="5.7109375" style="64" customWidth="1"/>
    <col min="3330" max="3330" width="3.7109375" style="64" customWidth="1"/>
    <col min="3331" max="3331" width="3.28515625" style="64" customWidth="1"/>
    <col min="3332" max="3332" width="68.42578125" style="64" customWidth="1"/>
    <col min="3333" max="3333" width="13.85546875" style="64" customWidth="1"/>
    <col min="3334" max="3334" width="13.7109375" style="64" customWidth="1"/>
    <col min="3335" max="3335" width="11.140625" style="64" bestFit="1" customWidth="1"/>
    <col min="3336" max="3337" width="13.7109375" style="64" customWidth="1"/>
    <col min="3338" max="3338" width="11.140625" style="64" bestFit="1" customWidth="1"/>
    <col min="3339" max="3584" width="9" style="64"/>
    <col min="3585" max="3585" width="5.7109375" style="64" customWidth="1"/>
    <col min="3586" max="3586" width="3.7109375" style="64" customWidth="1"/>
    <col min="3587" max="3587" width="3.28515625" style="64" customWidth="1"/>
    <col min="3588" max="3588" width="68.42578125" style="64" customWidth="1"/>
    <col min="3589" max="3589" width="13.85546875" style="64" customWidth="1"/>
    <col min="3590" max="3590" width="13.7109375" style="64" customWidth="1"/>
    <col min="3591" max="3591" width="11.140625" style="64" bestFit="1" customWidth="1"/>
    <col min="3592" max="3593" width="13.7109375" style="64" customWidth="1"/>
    <col min="3594" max="3594" width="11.140625" style="64" bestFit="1" customWidth="1"/>
    <col min="3595" max="3840" width="9" style="64"/>
    <col min="3841" max="3841" width="5.7109375" style="64" customWidth="1"/>
    <col min="3842" max="3842" width="3.7109375" style="64" customWidth="1"/>
    <col min="3843" max="3843" width="3.28515625" style="64" customWidth="1"/>
    <col min="3844" max="3844" width="68.42578125" style="64" customWidth="1"/>
    <col min="3845" max="3845" width="13.85546875" style="64" customWidth="1"/>
    <col min="3846" max="3846" width="13.7109375" style="64" customWidth="1"/>
    <col min="3847" max="3847" width="11.140625" style="64" bestFit="1" customWidth="1"/>
    <col min="3848" max="3849" width="13.7109375" style="64" customWidth="1"/>
    <col min="3850" max="3850" width="11.140625" style="64" bestFit="1" customWidth="1"/>
    <col min="3851" max="4096" width="9" style="64"/>
    <col min="4097" max="4097" width="5.7109375" style="64" customWidth="1"/>
    <col min="4098" max="4098" width="3.7109375" style="64" customWidth="1"/>
    <col min="4099" max="4099" width="3.28515625" style="64" customWidth="1"/>
    <col min="4100" max="4100" width="68.42578125" style="64" customWidth="1"/>
    <col min="4101" max="4101" width="13.85546875" style="64" customWidth="1"/>
    <col min="4102" max="4102" width="13.7109375" style="64" customWidth="1"/>
    <col min="4103" max="4103" width="11.140625" style="64" bestFit="1" customWidth="1"/>
    <col min="4104" max="4105" width="13.7109375" style="64" customWidth="1"/>
    <col min="4106" max="4106" width="11.140625" style="64" bestFit="1" customWidth="1"/>
    <col min="4107" max="4352" width="9" style="64"/>
    <col min="4353" max="4353" width="5.7109375" style="64" customWidth="1"/>
    <col min="4354" max="4354" width="3.7109375" style="64" customWidth="1"/>
    <col min="4355" max="4355" width="3.28515625" style="64" customWidth="1"/>
    <col min="4356" max="4356" width="68.42578125" style="64" customWidth="1"/>
    <col min="4357" max="4357" width="13.85546875" style="64" customWidth="1"/>
    <col min="4358" max="4358" width="13.7109375" style="64" customWidth="1"/>
    <col min="4359" max="4359" width="11.140625" style="64" bestFit="1" customWidth="1"/>
    <col min="4360" max="4361" width="13.7109375" style="64" customWidth="1"/>
    <col min="4362" max="4362" width="11.140625" style="64" bestFit="1" customWidth="1"/>
    <col min="4363" max="4608" width="9" style="64"/>
    <col min="4609" max="4609" width="5.7109375" style="64" customWidth="1"/>
    <col min="4610" max="4610" width="3.7109375" style="64" customWidth="1"/>
    <col min="4611" max="4611" width="3.28515625" style="64" customWidth="1"/>
    <col min="4612" max="4612" width="68.42578125" style="64" customWidth="1"/>
    <col min="4613" max="4613" width="13.85546875" style="64" customWidth="1"/>
    <col min="4614" max="4614" width="13.7109375" style="64" customWidth="1"/>
    <col min="4615" max="4615" width="11.140625" style="64" bestFit="1" customWidth="1"/>
    <col min="4616" max="4617" width="13.7109375" style="64" customWidth="1"/>
    <col min="4618" max="4618" width="11.140625" style="64" bestFit="1" customWidth="1"/>
    <col min="4619" max="4864" width="9" style="64"/>
    <col min="4865" max="4865" width="5.7109375" style="64" customWidth="1"/>
    <col min="4866" max="4866" width="3.7109375" style="64" customWidth="1"/>
    <col min="4867" max="4867" width="3.28515625" style="64" customWidth="1"/>
    <col min="4868" max="4868" width="68.42578125" style="64" customWidth="1"/>
    <col min="4869" max="4869" width="13.85546875" style="64" customWidth="1"/>
    <col min="4870" max="4870" width="13.7109375" style="64" customWidth="1"/>
    <col min="4871" max="4871" width="11.140625" style="64" bestFit="1" customWidth="1"/>
    <col min="4872" max="4873" width="13.7109375" style="64" customWidth="1"/>
    <col min="4874" max="4874" width="11.140625" style="64" bestFit="1" customWidth="1"/>
    <col min="4875" max="5120" width="9" style="64"/>
    <col min="5121" max="5121" width="5.7109375" style="64" customWidth="1"/>
    <col min="5122" max="5122" width="3.7109375" style="64" customWidth="1"/>
    <col min="5123" max="5123" width="3.28515625" style="64" customWidth="1"/>
    <col min="5124" max="5124" width="68.42578125" style="64" customWidth="1"/>
    <col min="5125" max="5125" width="13.85546875" style="64" customWidth="1"/>
    <col min="5126" max="5126" width="13.7109375" style="64" customWidth="1"/>
    <col min="5127" max="5127" width="11.140625" style="64" bestFit="1" customWidth="1"/>
    <col min="5128" max="5129" width="13.7109375" style="64" customWidth="1"/>
    <col min="5130" max="5130" width="11.140625" style="64" bestFit="1" customWidth="1"/>
    <col min="5131" max="5376" width="9" style="64"/>
    <col min="5377" max="5377" width="5.7109375" style="64" customWidth="1"/>
    <col min="5378" max="5378" width="3.7109375" style="64" customWidth="1"/>
    <col min="5379" max="5379" width="3.28515625" style="64" customWidth="1"/>
    <col min="5380" max="5380" width="68.42578125" style="64" customWidth="1"/>
    <col min="5381" max="5381" width="13.85546875" style="64" customWidth="1"/>
    <col min="5382" max="5382" width="13.7109375" style="64" customWidth="1"/>
    <col min="5383" max="5383" width="11.140625" style="64" bestFit="1" customWidth="1"/>
    <col min="5384" max="5385" width="13.7109375" style="64" customWidth="1"/>
    <col min="5386" max="5386" width="11.140625" style="64" bestFit="1" customWidth="1"/>
    <col min="5387" max="5632" width="9" style="64"/>
    <col min="5633" max="5633" width="5.7109375" style="64" customWidth="1"/>
    <col min="5634" max="5634" width="3.7109375" style="64" customWidth="1"/>
    <col min="5635" max="5635" width="3.28515625" style="64" customWidth="1"/>
    <col min="5636" max="5636" width="68.42578125" style="64" customWidth="1"/>
    <col min="5637" max="5637" width="13.85546875" style="64" customWidth="1"/>
    <col min="5638" max="5638" width="13.7109375" style="64" customWidth="1"/>
    <col min="5639" max="5639" width="11.140625" style="64" bestFit="1" customWidth="1"/>
    <col min="5640" max="5641" width="13.7109375" style="64" customWidth="1"/>
    <col min="5642" max="5642" width="11.140625" style="64" bestFit="1" customWidth="1"/>
    <col min="5643" max="5888" width="9" style="64"/>
    <col min="5889" max="5889" width="5.7109375" style="64" customWidth="1"/>
    <col min="5890" max="5890" width="3.7109375" style="64" customWidth="1"/>
    <col min="5891" max="5891" width="3.28515625" style="64" customWidth="1"/>
    <col min="5892" max="5892" width="68.42578125" style="64" customWidth="1"/>
    <col min="5893" max="5893" width="13.85546875" style="64" customWidth="1"/>
    <col min="5894" max="5894" width="13.7109375" style="64" customWidth="1"/>
    <col min="5895" max="5895" width="11.140625" style="64" bestFit="1" customWidth="1"/>
    <col min="5896" max="5897" width="13.7109375" style="64" customWidth="1"/>
    <col min="5898" max="5898" width="11.140625" style="64" bestFit="1" customWidth="1"/>
    <col min="5899" max="6144" width="9" style="64"/>
    <col min="6145" max="6145" width="5.7109375" style="64" customWidth="1"/>
    <col min="6146" max="6146" width="3.7109375" style="64" customWidth="1"/>
    <col min="6147" max="6147" width="3.28515625" style="64" customWidth="1"/>
    <col min="6148" max="6148" width="68.42578125" style="64" customWidth="1"/>
    <col min="6149" max="6149" width="13.85546875" style="64" customWidth="1"/>
    <col min="6150" max="6150" width="13.7109375" style="64" customWidth="1"/>
    <col min="6151" max="6151" width="11.140625" style="64" bestFit="1" customWidth="1"/>
    <col min="6152" max="6153" width="13.7109375" style="64" customWidth="1"/>
    <col min="6154" max="6154" width="11.140625" style="64" bestFit="1" customWidth="1"/>
    <col min="6155" max="6400" width="9" style="64"/>
    <col min="6401" max="6401" width="5.7109375" style="64" customWidth="1"/>
    <col min="6402" max="6402" width="3.7109375" style="64" customWidth="1"/>
    <col min="6403" max="6403" width="3.28515625" style="64" customWidth="1"/>
    <col min="6404" max="6404" width="68.42578125" style="64" customWidth="1"/>
    <col min="6405" max="6405" width="13.85546875" style="64" customWidth="1"/>
    <col min="6406" max="6406" width="13.7109375" style="64" customWidth="1"/>
    <col min="6407" max="6407" width="11.140625" style="64" bestFit="1" customWidth="1"/>
    <col min="6408" max="6409" width="13.7109375" style="64" customWidth="1"/>
    <col min="6410" max="6410" width="11.140625" style="64" bestFit="1" customWidth="1"/>
    <col min="6411" max="6656" width="9" style="64"/>
    <col min="6657" max="6657" width="5.7109375" style="64" customWidth="1"/>
    <col min="6658" max="6658" width="3.7109375" style="64" customWidth="1"/>
    <col min="6659" max="6659" width="3.28515625" style="64" customWidth="1"/>
    <col min="6660" max="6660" width="68.42578125" style="64" customWidth="1"/>
    <col min="6661" max="6661" width="13.85546875" style="64" customWidth="1"/>
    <col min="6662" max="6662" width="13.7109375" style="64" customWidth="1"/>
    <col min="6663" max="6663" width="11.140625" style="64" bestFit="1" customWidth="1"/>
    <col min="6664" max="6665" width="13.7109375" style="64" customWidth="1"/>
    <col min="6666" max="6666" width="11.140625" style="64" bestFit="1" customWidth="1"/>
    <col min="6667" max="6912" width="9" style="64"/>
    <col min="6913" max="6913" width="5.7109375" style="64" customWidth="1"/>
    <col min="6914" max="6914" width="3.7109375" style="64" customWidth="1"/>
    <col min="6915" max="6915" width="3.28515625" style="64" customWidth="1"/>
    <col min="6916" max="6916" width="68.42578125" style="64" customWidth="1"/>
    <col min="6917" max="6917" width="13.85546875" style="64" customWidth="1"/>
    <col min="6918" max="6918" width="13.7109375" style="64" customWidth="1"/>
    <col min="6919" max="6919" width="11.140625" style="64" bestFit="1" customWidth="1"/>
    <col min="6920" max="6921" width="13.7109375" style="64" customWidth="1"/>
    <col min="6922" max="6922" width="11.140625" style="64" bestFit="1" customWidth="1"/>
    <col min="6923" max="7168" width="9" style="64"/>
    <col min="7169" max="7169" width="5.7109375" style="64" customWidth="1"/>
    <col min="7170" max="7170" width="3.7109375" style="64" customWidth="1"/>
    <col min="7171" max="7171" width="3.28515625" style="64" customWidth="1"/>
    <col min="7172" max="7172" width="68.42578125" style="64" customWidth="1"/>
    <col min="7173" max="7173" width="13.85546875" style="64" customWidth="1"/>
    <col min="7174" max="7174" width="13.7109375" style="64" customWidth="1"/>
    <col min="7175" max="7175" width="11.140625" style="64" bestFit="1" customWidth="1"/>
    <col min="7176" max="7177" width="13.7109375" style="64" customWidth="1"/>
    <col min="7178" max="7178" width="11.140625" style="64" bestFit="1" customWidth="1"/>
    <col min="7179" max="7424" width="9" style="64"/>
    <col min="7425" max="7425" width="5.7109375" style="64" customWidth="1"/>
    <col min="7426" max="7426" width="3.7109375" style="64" customWidth="1"/>
    <col min="7427" max="7427" width="3.28515625" style="64" customWidth="1"/>
    <col min="7428" max="7428" width="68.42578125" style="64" customWidth="1"/>
    <col min="7429" max="7429" width="13.85546875" style="64" customWidth="1"/>
    <col min="7430" max="7430" width="13.7109375" style="64" customWidth="1"/>
    <col min="7431" max="7431" width="11.140625" style="64" bestFit="1" customWidth="1"/>
    <col min="7432" max="7433" width="13.7109375" style="64" customWidth="1"/>
    <col min="7434" max="7434" width="11.140625" style="64" bestFit="1" customWidth="1"/>
    <col min="7435" max="7680" width="9" style="64"/>
    <col min="7681" max="7681" width="5.7109375" style="64" customWidth="1"/>
    <col min="7682" max="7682" width="3.7109375" style="64" customWidth="1"/>
    <col min="7683" max="7683" width="3.28515625" style="64" customWidth="1"/>
    <col min="7684" max="7684" width="68.42578125" style="64" customWidth="1"/>
    <col min="7685" max="7685" width="13.85546875" style="64" customWidth="1"/>
    <col min="7686" max="7686" width="13.7109375" style="64" customWidth="1"/>
    <col min="7687" max="7687" width="11.140625" style="64" bestFit="1" customWidth="1"/>
    <col min="7688" max="7689" width="13.7109375" style="64" customWidth="1"/>
    <col min="7690" max="7690" width="11.140625" style="64" bestFit="1" customWidth="1"/>
    <col min="7691" max="7936" width="9" style="64"/>
    <col min="7937" max="7937" width="5.7109375" style="64" customWidth="1"/>
    <col min="7938" max="7938" width="3.7109375" style="64" customWidth="1"/>
    <col min="7939" max="7939" width="3.28515625" style="64" customWidth="1"/>
    <col min="7940" max="7940" width="68.42578125" style="64" customWidth="1"/>
    <col min="7941" max="7941" width="13.85546875" style="64" customWidth="1"/>
    <col min="7942" max="7942" width="13.7109375" style="64" customWidth="1"/>
    <col min="7943" max="7943" width="11.140625" style="64" bestFit="1" customWidth="1"/>
    <col min="7944" max="7945" width="13.7109375" style="64" customWidth="1"/>
    <col min="7946" max="7946" width="11.140625" style="64" bestFit="1" customWidth="1"/>
    <col min="7947" max="8192" width="9" style="64"/>
    <col min="8193" max="8193" width="5.7109375" style="64" customWidth="1"/>
    <col min="8194" max="8194" width="3.7109375" style="64" customWidth="1"/>
    <col min="8195" max="8195" width="3.28515625" style="64" customWidth="1"/>
    <col min="8196" max="8196" width="68.42578125" style="64" customWidth="1"/>
    <col min="8197" max="8197" width="13.85546875" style="64" customWidth="1"/>
    <col min="8198" max="8198" width="13.7109375" style="64" customWidth="1"/>
    <col min="8199" max="8199" width="11.140625" style="64" bestFit="1" customWidth="1"/>
    <col min="8200" max="8201" width="13.7109375" style="64" customWidth="1"/>
    <col min="8202" max="8202" width="11.140625" style="64" bestFit="1" customWidth="1"/>
    <col min="8203" max="8448" width="9" style="64"/>
    <col min="8449" max="8449" width="5.7109375" style="64" customWidth="1"/>
    <col min="8450" max="8450" width="3.7109375" style="64" customWidth="1"/>
    <col min="8451" max="8451" width="3.28515625" style="64" customWidth="1"/>
    <col min="8452" max="8452" width="68.42578125" style="64" customWidth="1"/>
    <col min="8453" max="8453" width="13.85546875" style="64" customWidth="1"/>
    <col min="8454" max="8454" width="13.7109375" style="64" customWidth="1"/>
    <col min="8455" max="8455" width="11.140625" style="64" bestFit="1" customWidth="1"/>
    <col min="8456" max="8457" width="13.7109375" style="64" customWidth="1"/>
    <col min="8458" max="8458" width="11.140625" style="64" bestFit="1" customWidth="1"/>
    <col min="8459" max="8704" width="9" style="64"/>
    <col min="8705" max="8705" width="5.7109375" style="64" customWidth="1"/>
    <col min="8706" max="8706" width="3.7109375" style="64" customWidth="1"/>
    <col min="8707" max="8707" width="3.28515625" style="64" customWidth="1"/>
    <col min="8708" max="8708" width="68.42578125" style="64" customWidth="1"/>
    <col min="8709" max="8709" width="13.85546875" style="64" customWidth="1"/>
    <col min="8710" max="8710" width="13.7109375" style="64" customWidth="1"/>
    <col min="8711" max="8711" width="11.140625" style="64" bestFit="1" customWidth="1"/>
    <col min="8712" max="8713" width="13.7109375" style="64" customWidth="1"/>
    <col min="8714" max="8714" width="11.140625" style="64" bestFit="1" customWidth="1"/>
    <col min="8715" max="8960" width="9" style="64"/>
    <col min="8961" max="8961" width="5.7109375" style="64" customWidth="1"/>
    <col min="8962" max="8962" width="3.7109375" style="64" customWidth="1"/>
    <col min="8963" max="8963" width="3.28515625" style="64" customWidth="1"/>
    <col min="8964" max="8964" width="68.42578125" style="64" customWidth="1"/>
    <col min="8965" max="8965" width="13.85546875" style="64" customWidth="1"/>
    <col min="8966" max="8966" width="13.7109375" style="64" customWidth="1"/>
    <col min="8967" max="8967" width="11.140625" style="64" bestFit="1" customWidth="1"/>
    <col min="8968" max="8969" width="13.7109375" style="64" customWidth="1"/>
    <col min="8970" max="8970" width="11.140625" style="64" bestFit="1" customWidth="1"/>
    <col min="8971" max="9216" width="9" style="64"/>
    <col min="9217" max="9217" width="5.7109375" style="64" customWidth="1"/>
    <col min="9218" max="9218" width="3.7109375" style="64" customWidth="1"/>
    <col min="9219" max="9219" width="3.28515625" style="64" customWidth="1"/>
    <col min="9220" max="9220" width="68.42578125" style="64" customWidth="1"/>
    <col min="9221" max="9221" width="13.85546875" style="64" customWidth="1"/>
    <col min="9222" max="9222" width="13.7109375" style="64" customWidth="1"/>
    <col min="9223" max="9223" width="11.140625" style="64" bestFit="1" customWidth="1"/>
    <col min="9224" max="9225" width="13.7109375" style="64" customWidth="1"/>
    <col min="9226" max="9226" width="11.140625" style="64" bestFit="1" customWidth="1"/>
    <col min="9227" max="9472" width="9" style="64"/>
    <col min="9473" max="9473" width="5.7109375" style="64" customWidth="1"/>
    <col min="9474" max="9474" width="3.7109375" style="64" customWidth="1"/>
    <col min="9475" max="9475" width="3.28515625" style="64" customWidth="1"/>
    <col min="9476" max="9476" width="68.42578125" style="64" customWidth="1"/>
    <col min="9477" max="9477" width="13.85546875" style="64" customWidth="1"/>
    <col min="9478" max="9478" width="13.7109375" style="64" customWidth="1"/>
    <col min="9479" max="9479" width="11.140625" style="64" bestFit="1" customWidth="1"/>
    <col min="9480" max="9481" width="13.7109375" style="64" customWidth="1"/>
    <col min="9482" max="9482" width="11.140625" style="64" bestFit="1" customWidth="1"/>
    <col min="9483" max="9728" width="9" style="64"/>
    <col min="9729" max="9729" width="5.7109375" style="64" customWidth="1"/>
    <col min="9730" max="9730" width="3.7109375" style="64" customWidth="1"/>
    <col min="9731" max="9731" width="3.28515625" style="64" customWidth="1"/>
    <col min="9732" max="9732" width="68.42578125" style="64" customWidth="1"/>
    <col min="9733" max="9733" width="13.85546875" style="64" customWidth="1"/>
    <col min="9734" max="9734" width="13.7109375" style="64" customWidth="1"/>
    <col min="9735" max="9735" width="11.140625" style="64" bestFit="1" customWidth="1"/>
    <col min="9736" max="9737" width="13.7109375" style="64" customWidth="1"/>
    <col min="9738" max="9738" width="11.140625" style="64" bestFit="1" customWidth="1"/>
    <col min="9739" max="9984" width="9" style="64"/>
    <col min="9985" max="9985" width="5.7109375" style="64" customWidth="1"/>
    <col min="9986" max="9986" width="3.7109375" style="64" customWidth="1"/>
    <col min="9987" max="9987" width="3.28515625" style="64" customWidth="1"/>
    <col min="9988" max="9988" width="68.42578125" style="64" customWidth="1"/>
    <col min="9989" max="9989" width="13.85546875" style="64" customWidth="1"/>
    <col min="9990" max="9990" width="13.7109375" style="64" customWidth="1"/>
    <col min="9991" max="9991" width="11.140625" style="64" bestFit="1" customWidth="1"/>
    <col min="9992" max="9993" width="13.7109375" style="64" customWidth="1"/>
    <col min="9994" max="9994" width="11.140625" style="64" bestFit="1" customWidth="1"/>
    <col min="9995" max="10240" width="9" style="64"/>
    <col min="10241" max="10241" width="5.7109375" style="64" customWidth="1"/>
    <col min="10242" max="10242" width="3.7109375" style="64" customWidth="1"/>
    <col min="10243" max="10243" width="3.28515625" style="64" customWidth="1"/>
    <col min="10244" max="10244" width="68.42578125" style="64" customWidth="1"/>
    <col min="10245" max="10245" width="13.85546875" style="64" customWidth="1"/>
    <col min="10246" max="10246" width="13.7109375" style="64" customWidth="1"/>
    <col min="10247" max="10247" width="11.140625" style="64" bestFit="1" customWidth="1"/>
    <col min="10248" max="10249" width="13.7109375" style="64" customWidth="1"/>
    <col min="10250" max="10250" width="11.140625" style="64" bestFit="1" customWidth="1"/>
    <col min="10251" max="10496" width="9" style="64"/>
    <col min="10497" max="10497" width="5.7109375" style="64" customWidth="1"/>
    <col min="10498" max="10498" width="3.7109375" style="64" customWidth="1"/>
    <col min="10499" max="10499" width="3.28515625" style="64" customWidth="1"/>
    <col min="10500" max="10500" width="68.42578125" style="64" customWidth="1"/>
    <col min="10501" max="10501" width="13.85546875" style="64" customWidth="1"/>
    <col min="10502" max="10502" width="13.7109375" style="64" customWidth="1"/>
    <col min="10503" max="10503" width="11.140625" style="64" bestFit="1" customWidth="1"/>
    <col min="10504" max="10505" width="13.7109375" style="64" customWidth="1"/>
    <col min="10506" max="10506" width="11.140625" style="64" bestFit="1" customWidth="1"/>
    <col min="10507" max="10752" width="9" style="64"/>
    <col min="10753" max="10753" width="5.7109375" style="64" customWidth="1"/>
    <col min="10754" max="10754" width="3.7109375" style="64" customWidth="1"/>
    <col min="10755" max="10755" width="3.28515625" style="64" customWidth="1"/>
    <col min="10756" max="10756" width="68.42578125" style="64" customWidth="1"/>
    <col min="10757" max="10757" width="13.85546875" style="64" customWidth="1"/>
    <col min="10758" max="10758" width="13.7109375" style="64" customWidth="1"/>
    <col min="10759" max="10759" width="11.140625" style="64" bestFit="1" customWidth="1"/>
    <col min="10760" max="10761" width="13.7109375" style="64" customWidth="1"/>
    <col min="10762" max="10762" width="11.140625" style="64" bestFit="1" customWidth="1"/>
    <col min="10763" max="11008" width="9" style="64"/>
    <col min="11009" max="11009" width="5.7109375" style="64" customWidth="1"/>
    <col min="11010" max="11010" width="3.7109375" style="64" customWidth="1"/>
    <col min="11011" max="11011" width="3.28515625" style="64" customWidth="1"/>
    <col min="11012" max="11012" width="68.42578125" style="64" customWidth="1"/>
    <col min="11013" max="11013" width="13.85546875" style="64" customWidth="1"/>
    <col min="11014" max="11014" width="13.7109375" style="64" customWidth="1"/>
    <col min="11015" max="11015" width="11.140625" style="64" bestFit="1" customWidth="1"/>
    <col min="11016" max="11017" width="13.7109375" style="64" customWidth="1"/>
    <col min="11018" max="11018" width="11.140625" style="64" bestFit="1" customWidth="1"/>
    <col min="11019" max="11264" width="9" style="64"/>
    <col min="11265" max="11265" width="5.7109375" style="64" customWidth="1"/>
    <col min="11266" max="11266" width="3.7109375" style="64" customWidth="1"/>
    <col min="11267" max="11267" width="3.28515625" style="64" customWidth="1"/>
    <col min="11268" max="11268" width="68.42578125" style="64" customWidth="1"/>
    <col min="11269" max="11269" width="13.85546875" style="64" customWidth="1"/>
    <col min="11270" max="11270" width="13.7109375" style="64" customWidth="1"/>
    <col min="11271" max="11271" width="11.140625" style="64" bestFit="1" customWidth="1"/>
    <col min="11272" max="11273" width="13.7109375" style="64" customWidth="1"/>
    <col min="11274" max="11274" width="11.140625" style="64" bestFit="1" customWidth="1"/>
    <col min="11275" max="11520" width="9" style="64"/>
    <col min="11521" max="11521" width="5.7109375" style="64" customWidth="1"/>
    <col min="11522" max="11522" width="3.7109375" style="64" customWidth="1"/>
    <col min="11523" max="11523" width="3.28515625" style="64" customWidth="1"/>
    <col min="11524" max="11524" width="68.42578125" style="64" customWidth="1"/>
    <col min="11525" max="11525" width="13.85546875" style="64" customWidth="1"/>
    <col min="11526" max="11526" width="13.7109375" style="64" customWidth="1"/>
    <col min="11527" max="11527" width="11.140625" style="64" bestFit="1" customWidth="1"/>
    <col min="11528" max="11529" width="13.7109375" style="64" customWidth="1"/>
    <col min="11530" max="11530" width="11.140625" style="64" bestFit="1" customWidth="1"/>
    <col min="11531" max="11776" width="9" style="64"/>
    <col min="11777" max="11777" width="5.7109375" style="64" customWidth="1"/>
    <col min="11778" max="11778" width="3.7109375" style="64" customWidth="1"/>
    <col min="11779" max="11779" width="3.28515625" style="64" customWidth="1"/>
    <col min="11780" max="11780" width="68.42578125" style="64" customWidth="1"/>
    <col min="11781" max="11781" width="13.85546875" style="64" customWidth="1"/>
    <col min="11782" max="11782" width="13.7109375" style="64" customWidth="1"/>
    <col min="11783" max="11783" width="11.140625" style="64" bestFit="1" customWidth="1"/>
    <col min="11784" max="11785" width="13.7109375" style="64" customWidth="1"/>
    <col min="11786" max="11786" width="11.140625" style="64" bestFit="1" customWidth="1"/>
    <col min="11787" max="12032" width="9" style="64"/>
    <col min="12033" max="12033" width="5.7109375" style="64" customWidth="1"/>
    <col min="12034" max="12034" width="3.7109375" style="64" customWidth="1"/>
    <col min="12035" max="12035" width="3.28515625" style="64" customWidth="1"/>
    <col min="12036" max="12036" width="68.42578125" style="64" customWidth="1"/>
    <col min="12037" max="12037" width="13.85546875" style="64" customWidth="1"/>
    <col min="12038" max="12038" width="13.7109375" style="64" customWidth="1"/>
    <col min="12039" max="12039" width="11.140625" style="64" bestFit="1" customWidth="1"/>
    <col min="12040" max="12041" width="13.7109375" style="64" customWidth="1"/>
    <col min="12042" max="12042" width="11.140625" style="64" bestFit="1" customWidth="1"/>
    <col min="12043" max="12288" width="9" style="64"/>
    <col min="12289" max="12289" width="5.7109375" style="64" customWidth="1"/>
    <col min="12290" max="12290" width="3.7109375" style="64" customWidth="1"/>
    <col min="12291" max="12291" width="3.28515625" style="64" customWidth="1"/>
    <col min="12292" max="12292" width="68.42578125" style="64" customWidth="1"/>
    <col min="12293" max="12293" width="13.85546875" style="64" customWidth="1"/>
    <col min="12294" max="12294" width="13.7109375" style="64" customWidth="1"/>
    <col min="12295" max="12295" width="11.140625" style="64" bestFit="1" customWidth="1"/>
    <col min="12296" max="12297" width="13.7109375" style="64" customWidth="1"/>
    <col min="12298" max="12298" width="11.140625" style="64" bestFit="1" customWidth="1"/>
    <col min="12299" max="12544" width="9" style="64"/>
    <col min="12545" max="12545" width="5.7109375" style="64" customWidth="1"/>
    <col min="12546" max="12546" width="3.7109375" style="64" customWidth="1"/>
    <col min="12547" max="12547" width="3.28515625" style="64" customWidth="1"/>
    <col min="12548" max="12548" width="68.42578125" style="64" customWidth="1"/>
    <col min="12549" max="12549" width="13.85546875" style="64" customWidth="1"/>
    <col min="12550" max="12550" width="13.7109375" style="64" customWidth="1"/>
    <col min="12551" max="12551" width="11.140625" style="64" bestFit="1" customWidth="1"/>
    <col min="12552" max="12553" width="13.7109375" style="64" customWidth="1"/>
    <col min="12554" max="12554" width="11.140625" style="64" bestFit="1" customWidth="1"/>
    <col min="12555" max="12800" width="9" style="64"/>
    <col min="12801" max="12801" width="5.7109375" style="64" customWidth="1"/>
    <col min="12802" max="12802" width="3.7109375" style="64" customWidth="1"/>
    <col min="12803" max="12803" width="3.28515625" style="64" customWidth="1"/>
    <col min="12804" max="12804" width="68.42578125" style="64" customWidth="1"/>
    <col min="12805" max="12805" width="13.85546875" style="64" customWidth="1"/>
    <col min="12806" max="12806" width="13.7109375" style="64" customWidth="1"/>
    <col min="12807" max="12807" width="11.140625" style="64" bestFit="1" customWidth="1"/>
    <col min="12808" max="12809" width="13.7109375" style="64" customWidth="1"/>
    <col min="12810" max="12810" width="11.140625" style="64" bestFit="1" customWidth="1"/>
    <col min="12811" max="13056" width="9" style="64"/>
    <col min="13057" max="13057" width="5.7109375" style="64" customWidth="1"/>
    <col min="13058" max="13058" width="3.7109375" style="64" customWidth="1"/>
    <col min="13059" max="13059" width="3.28515625" style="64" customWidth="1"/>
    <col min="13060" max="13060" width="68.42578125" style="64" customWidth="1"/>
    <col min="13061" max="13061" width="13.85546875" style="64" customWidth="1"/>
    <col min="13062" max="13062" width="13.7109375" style="64" customWidth="1"/>
    <col min="13063" max="13063" width="11.140625" style="64" bestFit="1" customWidth="1"/>
    <col min="13064" max="13065" width="13.7109375" style="64" customWidth="1"/>
    <col min="13066" max="13066" width="11.140625" style="64" bestFit="1" customWidth="1"/>
    <col min="13067" max="13312" width="9" style="64"/>
    <col min="13313" max="13313" width="5.7109375" style="64" customWidth="1"/>
    <col min="13314" max="13314" width="3.7109375" style="64" customWidth="1"/>
    <col min="13315" max="13315" width="3.28515625" style="64" customWidth="1"/>
    <col min="13316" max="13316" width="68.42578125" style="64" customWidth="1"/>
    <col min="13317" max="13317" width="13.85546875" style="64" customWidth="1"/>
    <col min="13318" max="13318" width="13.7109375" style="64" customWidth="1"/>
    <col min="13319" max="13319" width="11.140625" style="64" bestFit="1" customWidth="1"/>
    <col min="13320" max="13321" width="13.7109375" style="64" customWidth="1"/>
    <col min="13322" max="13322" width="11.140625" style="64" bestFit="1" customWidth="1"/>
    <col min="13323" max="13568" width="9" style="64"/>
    <col min="13569" max="13569" width="5.7109375" style="64" customWidth="1"/>
    <col min="13570" max="13570" width="3.7109375" style="64" customWidth="1"/>
    <col min="13571" max="13571" width="3.28515625" style="64" customWidth="1"/>
    <col min="13572" max="13572" width="68.42578125" style="64" customWidth="1"/>
    <col min="13573" max="13573" width="13.85546875" style="64" customWidth="1"/>
    <col min="13574" max="13574" width="13.7109375" style="64" customWidth="1"/>
    <col min="13575" max="13575" width="11.140625" style="64" bestFit="1" customWidth="1"/>
    <col min="13576" max="13577" width="13.7109375" style="64" customWidth="1"/>
    <col min="13578" max="13578" width="11.140625" style="64" bestFit="1" customWidth="1"/>
    <col min="13579" max="13824" width="9" style="64"/>
    <col min="13825" max="13825" width="5.7109375" style="64" customWidth="1"/>
    <col min="13826" max="13826" width="3.7109375" style="64" customWidth="1"/>
    <col min="13827" max="13827" width="3.28515625" style="64" customWidth="1"/>
    <col min="13828" max="13828" width="68.42578125" style="64" customWidth="1"/>
    <col min="13829" max="13829" width="13.85546875" style="64" customWidth="1"/>
    <col min="13830" max="13830" width="13.7109375" style="64" customWidth="1"/>
    <col min="13831" max="13831" width="11.140625" style="64" bestFit="1" customWidth="1"/>
    <col min="13832" max="13833" width="13.7109375" style="64" customWidth="1"/>
    <col min="13834" max="13834" width="11.140625" style="64" bestFit="1" customWidth="1"/>
    <col min="13835" max="14080" width="9" style="64"/>
    <col min="14081" max="14081" width="5.7109375" style="64" customWidth="1"/>
    <col min="14082" max="14082" width="3.7109375" style="64" customWidth="1"/>
    <col min="14083" max="14083" width="3.28515625" style="64" customWidth="1"/>
    <col min="14084" max="14084" width="68.42578125" style="64" customWidth="1"/>
    <col min="14085" max="14085" width="13.85546875" style="64" customWidth="1"/>
    <col min="14086" max="14086" width="13.7109375" style="64" customWidth="1"/>
    <col min="14087" max="14087" width="11.140625" style="64" bestFit="1" customWidth="1"/>
    <col min="14088" max="14089" width="13.7109375" style="64" customWidth="1"/>
    <col min="14090" max="14090" width="11.140625" style="64" bestFit="1" customWidth="1"/>
    <col min="14091" max="14336" width="9" style="64"/>
    <col min="14337" max="14337" width="5.7109375" style="64" customWidth="1"/>
    <col min="14338" max="14338" width="3.7109375" style="64" customWidth="1"/>
    <col min="14339" max="14339" width="3.28515625" style="64" customWidth="1"/>
    <col min="14340" max="14340" width="68.42578125" style="64" customWidth="1"/>
    <col min="14341" max="14341" width="13.85546875" style="64" customWidth="1"/>
    <col min="14342" max="14342" width="13.7109375" style="64" customWidth="1"/>
    <col min="14343" max="14343" width="11.140625" style="64" bestFit="1" customWidth="1"/>
    <col min="14344" max="14345" width="13.7109375" style="64" customWidth="1"/>
    <col min="14346" max="14346" width="11.140625" style="64" bestFit="1" customWidth="1"/>
    <col min="14347" max="14592" width="9" style="64"/>
    <col min="14593" max="14593" width="5.7109375" style="64" customWidth="1"/>
    <col min="14594" max="14594" width="3.7109375" style="64" customWidth="1"/>
    <col min="14595" max="14595" width="3.28515625" style="64" customWidth="1"/>
    <col min="14596" max="14596" width="68.42578125" style="64" customWidth="1"/>
    <col min="14597" max="14597" width="13.85546875" style="64" customWidth="1"/>
    <col min="14598" max="14598" width="13.7109375" style="64" customWidth="1"/>
    <col min="14599" max="14599" width="11.140625" style="64" bestFit="1" customWidth="1"/>
    <col min="14600" max="14601" width="13.7109375" style="64" customWidth="1"/>
    <col min="14602" max="14602" width="11.140625" style="64" bestFit="1" customWidth="1"/>
    <col min="14603" max="14848" width="9" style="64"/>
    <col min="14849" max="14849" width="5.7109375" style="64" customWidth="1"/>
    <col min="14850" max="14850" width="3.7109375" style="64" customWidth="1"/>
    <col min="14851" max="14851" width="3.28515625" style="64" customWidth="1"/>
    <col min="14852" max="14852" width="68.42578125" style="64" customWidth="1"/>
    <col min="14853" max="14853" width="13.85546875" style="64" customWidth="1"/>
    <col min="14854" max="14854" width="13.7109375" style="64" customWidth="1"/>
    <col min="14855" max="14855" width="11.140625" style="64" bestFit="1" customWidth="1"/>
    <col min="14856" max="14857" width="13.7109375" style="64" customWidth="1"/>
    <col min="14858" max="14858" width="11.140625" style="64" bestFit="1" customWidth="1"/>
    <col min="14859" max="15104" width="9" style="64"/>
    <col min="15105" max="15105" width="5.7109375" style="64" customWidth="1"/>
    <col min="15106" max="15106" width="3.7109375" style="64" customWidth="1"/>
    <col min="15107" max="15107" width="3.28515625" style="64" customWidth="1"/>
    <col min="15108" max="15108" width="68.42578125" style="64" customWidth="1"/>
    <col min="15109" max="15109" width="13.85546875" style="64" customWidth="1"/>
    <col min="15110" max="15110" width="13.7109375" style="64" customWidth="1"/>
    <col min="15111" max="15111" width="11.140625" style="64" bestFit="1" customWidth="1"/>
    <col min="15112" max="15113" width="13.7109375" style="64" customWidth="1"/>
    <col min="15114" max="15114" width="11.140625" style="64" bestFit="1" customWidth="1"/>
    <col min="15115" max="15360" width="9" style="64"/>
    <col min="15361" max="15361" width="5.7109375" style="64" customWidth="1"/>
    <col min="15362" max="15362" width="3.7109375" style="64" customWidth="1"/>
    <col min="15363" max="15363" width="3.28515625" style="64" customWidth="1"/>
    <col min="15364" max="15364" width="68.42578125" style="64" customWidth="1"/>
    <col min="15365" max="15365" width="13.85546875" style="64" customWidth="1"/>
    <col min="15366" max="15366" width="13.7109375" style="64" customWidth="1"/>
    <col min="15367" max="15367" width="11.140625" style="64" bestFit="1" customWidth="1"/>
    <col min="15368" max="15369" width="13.7109375" style="64" customWidth="1"/>
    <col min="15370" max="15370" width="11.140625" style="64" bestFit="1" customWidth="1"/>
    <col min="15371" max="15616" width="9" style="64"/>
    <col min="15617" max="15617" width="5.7109375" style="64" customWidth="1"/>
    <col min="15618" max="15618" width="3.7109375" style="64" customWidth="1"/>
    <col min="15619" max="15619" width="3.28515625" style="64" customWidth="1"/>
    <col min="15620" max="15620" width="68.42578125" style="64" customWidth="1"/>
    <col min="15621" max="15621" width="13.85546875" style="64" customWidth="1"/>
    <col min="15622" max="15622" width="13.7109375" style="64" customWidth="1"/>
    <col min="15623" max="15623" width="11.140625" style="64" bestFit="1" customWidth="1"/>
    <col min="15624" max="15625" width="13.7109375" style="64" customWidth="1"/>
    <col min="15626" max="15626" width="11.140625" style="64" bestFit="1" customWidth="1"/>
    <col min="15627" max="15872" width="9" style="64"/>
    <col min="15873" max="15873" width="5.7109375" style="64" customWidth="1"/>
    <col min="15874" max="15874" width="3.7109375" style="64" customWidth="1"/>
    <col min="15875" max="15875" width="3.28515625" style="64" customWidth="1"/>
    <col min="15876" max="15876" width="68.42578125" style="64" customWidth="1"/>
    <col min="15877" max="15877" width="13.85546875" style="64" customWidth="1"/>
    <col min="15878" max="15878" width="13.7109375" style="64" customWidth="1"/>
    <col min="15879" max="15879" width="11.140625" style="64" bestFit="1" customWidth="1"/>
    <col min="15880" max="15881" width="13.7109375" style="64" customWidth="1"/>
    <col min="15882" max="15882" width="11.140625" style="64" bestFit="1" customWidth="1"/>
    <col min="15883" max="16128" width="9" style="64"/>
    <col min="16129" max="16129" width="5.7109375" style="64" customWidth="1"/>
    <col min="16130" max="16130" width="3.7109375" style="64" customWidth="1"/>
    <col min="16131" max="16131" width="3.28515625" style="64" customWidth="1"/>
    <col min="16132" max="16132" width="68.42578125" style="64" customWidth="1"/>
    <col min="16133" max="16133" width="13.85546875" style="64" customWidth="1"/>
    <col min="16134" max="16134" width="13.7109375" style="64" customWidth="1"/>
    <col min="16135" max="16135" width="11.140625" style="64" bestFit="1" customWidth="1"/>
    <col min="16136" max="16137" width="13.7109375" style="64" customWidth="1"/>
    <col min="16138" max="16138" width="11.140625" style="64" bestFit="1" customWidth="1"/>
    <col min="16139" max="16384" width="9" style="64"/>
  </cols>
  <sheetData>
    <row r="1" spans="1:13" s="483" customFormat="1" ht="42.75" customHeight="1">
      <c r="A1" s="1443" t="s">
        <v>810</v>
      </c>
      <c r="B1" s="1443"/>
      <c r="C1" s="1443"/>
      <c r="D1" s="1443"/>
      <c r="E1" s="482"/>
      <c r="F1" s="482"/>
      <c r="G1" s="482"/>
      <c r="H1" s="867">
        <f>IF(F14=0,"N/A",F14)</f>
        <v>24184</v>
      </c>
      <c r="I1" s="482"/>
      <c r="J1" s="482"/>
      <c r="M1" s="484"/>
    </row>
    <row r="2" spans="1:13" s="483" customFormat="1" ht="42.75" customHeight="1">
      <c r="A2" s="1453" t="s">
        <v>811</v>
      </c>
      <c r="B2" s="1453"/>
      <c r="C2" s="1453"/>
      <c r="D2" s="1453"/>
      <c r="E2" s="485"/>
      <c r="F2" s="485"/>
      <c r="G2" s="486"/>
      <c r="H2" s="485"/>
      <c r="I2" s="485"/>
      <c r="J2" s="486"/>
      <c r="M2" s="484"/>
    </row>
    <row r="3" spans="1:13" ht="90" customHeight="1">
      <c r="A3" s="562" t="s">
        <v>198</v>
      </c>
      <c r="B3" s="443"/>
      <c r="C3" s="1455" t="s">
        <v>0</v>
      </c>
      <c r="D3" s="1456"/>
      <c r="E3" s="1449" t="s">
        <v>627</v>
      </c>
      <c r="F3" s="1450"/>
      <c r="G3" s="928" t="s">
        <v>199</v>
      </c>
      <c r="H3" s="1449" t="s">
        <v>626</v>
      </c>
      <c r="I3" s="1450"/>
      <c r="J3" s="928" t="s">
        <v>199</v>
      </c>
    </row>
    <row r="4" spans="1:13" ht="75" customHeight="1">
      <c r="A4" s="463" t="s">
        <v>200</v>
      </c>
      <c r="B4" s="680"/>
      <c r="C4" s="1451" t="s">
        <v>201</v>
      </c>
      <c r="D4" s="1452"/>
      <c r="E4" s="929" t="s">
        <v>812</v>
      </c>
      <c r="F4" s="929" t="s">
        <v>800</v>
      </c>
      <c r="G4" s="1026" t="s">
        <v>813</v>
      </c>
      <c r="H4" s="1026" t="s">
        <v>812</v>
      </c>
      <c r="I4" s="1026" t="s">
        <v>800</v>
      </c>
      <c r="J4" s="1026" t="s">
        <v>813</v>
      </c>
    </row>
    <row r="5" spans="1:13" s="641" customFormat="1" ht="30" customHeight="1">
      <c r="A5" s="681" t="s">
        <v>202</v>
      </c>
      <c r="B5" s="686" t="s">
        <v>814</v>
      </c>
      <c r="C5" s="685"/>
      <c r="D5" s="687"/>
      <c r="E5" s="688">
        <f>E6+E18+E30</f>
        <v>3718621</v>
      </c>
      <c r="F5" s="1331">
        <v>4123896</v>
      </c>
      <c r="G5" s="1223">
        <f>(E5-F5)/F5*100</f>
        <v>-9.8274786755049117</v>
      </c>
      <c r="H5" s="688">
        <f>H6+H18+H30</f>
        <v>4652494.4282769794</v>
      </c>
      <c r="I5" s="1331">
        <v>4682839.727667938</v>
      </c>
      <c r="J5" s="1223">
        <f t="shared" ref="J5" si="0">(H5-I5)/I5*100</f>
        <v>-0.64801063362616151</v>
      </c>
    </row>
    <row r="6" spans="1:13" s="641" customFormat="1" ht="30" customHeight="1">
      <c r="A6" s="642"/>
      <c r="B6" s="643" t="s">
        <v>714</v>
      </c>
      <c r="C6" s="644" t="s">
        <v>212</v>
      </c>
      <c r="D6" s="645"/>
      <c r="E6" s="1372">
        <f>E7+E12+E13+E14+E15+E16+E17</f>
        <v>3332817</v>
      </c>
      <c r="F6" s="1373">
        <v>3619978</v>
      </c>
      <c r="G6" s="1371">
        <f t="shared" ref="G6:G13" si="1">(E6-F6)/F6*100</f>
        <v>-7.9326725190042593</v>
      </c>
      <c r="H6" s="1372">
        <f>H7+H12+H13+H14+H15+H16+H17</f>
        <v>4220035.8187744785</v>
      </c>
      <c r="I6" s="1373">
        <v>4323769.5102557437</v>
      </c>
      <c r="J6" s="1013">
        <f t="shared" ref="J6:J17" si="2">(H6-I6)/I6*100</f>
        <v>-2.3991494281833159</v>
      </c>
    </row>
    <row r="7" spans="1:13" s="641" customFormat="1" ht="30" customHeight="1">
      <c r="A7" s="648"/>
      <c r="B7" s="649"/>
      <c r="C7" s="644"/>
      <c r="D7" s="645" t="s">
        <v>203</v>
      </c>
      <c r="E7" s="646">
        <f>SUM(E8:E11)</f>
        <v>2250335</v>
      </c>
      <c r="F7" s="1332">
        <v>2563160</v>
      </c>
      <c r="G7" s="1012">
        <f t="shared" si="1"/>
        <v>-12.20466143354297</v>
      </c>
      <c r="H7" s="646">
        <f>SUM(H8:H11)</f>
        <v>684576.34548362973</v>
      </c>
      <c r="I7" s="1332">
        <v>754274.51329112041</v>
      </c>
      <c r="J7" s="1012">
        <f t="shared" si="2"/>
        <v>-9.2404246172096123</v>
      </c>
    </row>
    <row r="8" spans="1:13" s="641" customFormat="1" ht="27" customHeight="1">
      <c r="A8" s="648"/>
      <c r="B8" s="649"/>
      <c r="C8" s="644"/>
      <c r="D8" s="645" t="s">
        <v>213</v>
      </c>
      <c r="E8" s="646">
        <f>'T2.1, 2.2, 2.3 Po. Increased'!B31</f>
        <v>1148374</v>
      </c>
      <c r="F8" s="1332">
        <v>1309986</v>
      </c>
      <c r="G8" s="1012">
        <f t="shared" si="1"/>
        <v>-12.336925738137658</v>
      </c>
      <c r="H8" s="650">
        <f>'T2.1, 2.2, 2.3 Po. Increased'!C31/1000</f>
        <v>369307.17776237999</v>
      </c>
      <c r="I8" s="1332">
        <v>409995.5753531399</v>
      </c>
      <c r="J8" s="1012">
        <f t="shared" si="2"/>
        <v>-9.9241065115675777</v>
      </c>
    </row>
    <row r="9" spans="1:13" s="641" customFormat="1" ht="27" customHeight="1">
      <c r="A9" s="648"/>
      <c r="B9" s="649"/>
      <c r="C9" s="644"/>
      <c r="D9" s="645" t="s">
        <v>214</v>
      </c>
      <c r="E9" s="646">
        <f>+'T2.1, 2.2, 2.3 Po. Increased'!D31</f>
        <v>985216</v>
      </c>
      <c r="F9" s="1332">
        <v>1114482</v>
      </c>
      <c r="G9" s="1012">
        <f t="shared" si="1"/>
        <v>-11.598751707071088</v>
      </c>
      <c r="H9" s="650">
        <f>+'T2.1, 2.2, 2.3 Po. Increased'!E31/1000</f>
        <v>241215.92163023999</v>
      </c>
      <c r="I9" s="1332">
        <v>252160.05440037051</v>
      </c>
      <c r="J9" s="1012">
        <f t="shared" si="2"/>
        <v>-4.3401532396379618</v>
      </c>
    </row>
    <row r="10" spans="1:13" s="641" customFormat="1" ht="27" customHeight="1">
      <c r="A10" s="648"/>
      <c r="B10" s="649"/>
      <c r="C10" s="644"/>
      <c r="D10" s="645" t="s">
        <v>215</v>
      </c>
      <c r="E10" s="646">
        <f>+'T2.1, 2.2, 2.3 Po. Increased'!F31</f>
        <v>116729</v>
      </c>
      <c r="F10" s="1332">
        <v>138682</v>
      </c>
      <c r="G10" s="1012">
        <f t="shared" si="1"/>
        <v>-15.829739980675214</v>
      </c>
      <c r="H10" s="650">
        <f>+'T2.1, 2.2, 2.3 Po. Increased'!G31/1000</f>
        <v>74051.729091009795</v>
      </c>
      <c r="I10" s="1332">
        <v>92117.900537609981</v>
      </c>
      <c r="J10" s="1012">
        <f t="shared" si="2"/>
        <v>-19.612009545554194</v>
      </c>
    </row>
    <row r="11" spans="1:13" s="641" customFormat="1" ht="27" customHeight="1">
      <c r="A11" s="648"/>
      <c r="B11" s="649"/>
      <c r="C11" s="644"/>
      <c r="D11" s="651" t="s">
        <v>216</v>
      </c>
      <c r="E11" s="646">
        <f>+'T2.1, 2.2, 2.3 Po. Increased'!H31</f>
        <v>16</v>
      </c>
      <c r="F11" s="1332">
        <v>10</v>
      </c>
      <c r="G11" s="1352">
        <f t="shared" si="1"/>
        <v>60</v>
      </c>
      <c r="H11" s="1353">
        <f>+'T2.1, 2.2, 2.3 Po. Increased'!I31/1000</f>
        <v>1.5169999999999999</v>
      </c>
      <c r="I11" s="1354">
        <v>0.98299999999999998</v>
      </c>
      <c r="J11" s="1352">
        <f t="shared" si="2"/>
        <v>54.32349949135299</v>
      </c>
    </row>
    <row r="12" spans="1:13" s="641" customFormat="1" ht="30" customHeight="1">
      <c r="A12" s="648"/>
      <c r="B12" s="649"/>
      <c r="C12" s="644"/>
      <c r="D12" s="652" t="s">
        <v>208</v>
      </c>
      <c r="E12" s="646">
        <f>'T2.1, 2.2, 2.3 Po. Increased'!L31</f>
        <v>64408</v>
      </c>
      <c r="F12" s="1332">
        <v>73637</v>
      </c>
      <c r="G12" s="1012">
        <f t="shared" si="1"/>
        <v>-12.533101565788938</v>
      </c>
      <c r="H12" s="650">
        <f>+'T2.1, 2.2, 2.3 Po. Increased'!M31/1000</f>
        <v>8650.30845658</v>
      </c>
      <c r="I12" s="1332">
        <v>6973.1275885499999</v>
      </c>
      <c r="J12" s="647">
        <f t="shared" si="2"/>
        <v>24.052060524232498</v>
      </c>
    </row>
    <row r="13" spans="1:13" s="641" customFormat="1" ht="30" customHeight="1">
      <c r="A13" s="648"/>
      <c r="B13" s="649"/>
      <c r="C13" s="644"/>
      <c r="D13" s="652" t="s">
        <v>209</v>
      </c>
      <c r="E13" s="646">
        <f>+'T2.1, 2.2, 2.3 Po. Increased'!N31</f>
        <v>387030</v>
      </c>
      <c r="F13" s="1332">
        <v>319857</v>
      </c>
      <c r="G13" s="647">
        <f t="shared" si="1"/>
        <v>21.00094729832394</v>
      </c>
      <c r="H13" s="650">
        <f>+'T2.1, 2.2, 2.3 Po. Increased'!O31/1000</f>
        <v>2670818.747836059</v>
      </c>
      <c r="I13" s="1332">
        <v>2772047.231700283</v>
      </c>
      <c r="J13" s="1012">
        <f t="shared" si="2"/>
        <v>-3.6517589854388524</v>
      </c>
    </row>
    <row r="14" spans="1:13" s="641" customFormat="1" ht="30" customHeight="1">
      <c r="A14" s="648"/>
      <c r="B14" s="649"/>
      <c r="C14" s="644"/>
      <c r="D14" s="653" t="s">
        <v>602</v>
      </c>
      <c r="E14" s="646">
        <f>+'T2.1, 2.2, 2.3 Po. Increased'!P31</f>
        <v>30915</v>
      </c>
      <c r="F14" s="1332">
        <v>24184</v>
      </c>
      <c r="G14" s="1012">
        <f>(E14-F14)/F14*100</f>
        <v>27.832451207409857</v>
      </c>
      <c r="H14" s="650">
        <f>+'T2.1, 2.2, 2.3 Po. Increased'!Q31/1000</f>
        <v>9272.1202158899996</v>
      </c>
      <c r="I14" s="1343">
        <v>6997.3476171500006</v>
      </c>
      <c r="J14" s="1012">
        <f t="shared" si="2"/>
        <v>32.509069481766112</v>
      </c>
    </row>
    <row r="15" spans="1:13" s="641" customFormat="1" ht="30" customHeight="1">
      <c r="A15" s="648"/>
      <c r="B15" s="649"/>
      <c r="C15" s="644"/>
      <c r="D15" s="653" t="s">
        <v>603</v>
      </c>
      <c r="E15" s="646">
        <f>+'T2.1, 2.2, 2.3 Po. Increased'!R31</f>
        <v>106462</v>
      </c>
      <c r="F15" s="1332">
        <v>71256</v>
      </c>
      <c r="G15" s="647">
        <f>(E15-F15)/F15*100</f>
        <v>49.407769170315483</v>
      </c>
      <c r="H15" s="650">
        <f>+'T2.1, 2.2, 2.3 Po. Increased'!S31/1000</f>
        <v>218494.34784232001</v>
      </c>
      <c r="I15" s="1343">
        <v>141938.47896263999</v>
      </c>
      <c r="J15" s="647">
        <f t="shared" si="2"/>
        <v>53.935951293257489</v>
      </c>
    </row>
    <row r="16" spans="1:13" s="641" customFormat="1" ht="30" customHeight="1">
      <c r="A16" s="648"/>
      <c r="B16" s="649"/>
      <c r="C16" s="644"/>
      <c r="D16" s="653" t="s">
        <v>604</v>
      </c>
      <c r="E16" s="646">
        <f>+'T2.1, 2.2, 2.3 Po. Increased'!T31</f>
        <v>2192</v>
      </c>
      <c r="F16" s="1332">
        <v>6963</v>
      </c>
      <c r="G16" s="1012">
        <f>(E16-F16)/F16*100</f>
        <v>-68.519316386614975</v>
      </c>
      <c r="H16" s="650">
        <f>+'T2.1, 2.2, 2.3 Po. Increased'!U31/1000</f>
        <v>1783.37952</v>
      </c>
      <c r="I16" s="1343">
        <v>4767.6763959999998</v>
      </c>
      <c r="J16" s="1012">
        <f t="shared" si="2"/>
        <v>-62.594367321233769</v>
      </c>
    </row>
    <row r="17" spans="1:10" s="641" customFormat="1" ht="30" customHeight="1">
      <c r="A17" s="648"/>
      <c r="B17" s="654"/>
      <c r="C17" s="655"/>
      <c r="D17" s="656" t="s">
        <v>605</v>
      </c>
      <c r="E17" s="657">
        <f>+'T2.1, 2.2, 2.3 Po. Increased'!V31</f>
        <v>491475</v>
      </c>
      <c r="F17" s="1332">
        <v>560921</v>
      </c>
      <c r="G17" s="1012">
        <f>(E17-F17)/F17*100</f>
        <v>-12.380709582989406</v>
      </c>
      <c r="H17" s="659">
        <f>+'T2.1, 2.2, 2.3 Po. Increased'!W31/1000</f>
        <v>626440.56941999996</v>
      </c>
      <c r="I17" s="1343">
        <v>636771.13470000005</v>
      </c>
      <c r="J17" s="1015">
        <f t="shared" si="2"/>
        <v>-1.6223356740043036</v>
      </c>
    </row>
    <row r="18" spans="1:10" s="641" customFormat="1" ht="30" customHeight="1">
      <c r="A18" s="642"/>
      <c r="B18" s="660" t="s">
        <v>715</v>
      </c>
      <c r="C18" s="661" t="s">
        <v>218</v>
      </c>
      <c r="D18" s="638"/>
      <c r="E18" s="639">
        <f>E19+E24+E25+E26+E27+E28+E29</f>
        <v>136717</v>
      </c>
      <c r="F18" s="1333">
        <v>182475</v>
      </c>
      <c r="G18" s="1013">
        <f t="shared" ref="G18:G29" si="3">(E18-F18)/F18*100</f>
        <v>-25.076311823537473</v>
      </c>
      <c r="H18" s="639">
        <f>H19+H24+H25+H26+H27+H28+H29</f>
        <v>289365.07735514105</v>
      </c>
      <c r="I18" s="1333">
        <v>237107.57963103414</v>
      </c>
      <c r="J18" s="1355">
        <f t="shared" ref="J18:J29" si="4">(H18-I18)/I18*100</f>
        <v>22.039572840912726</v>
      </c>
    </row>
    <row r="19" spans="1:10" s="641" customFormat="1" ht="30" customHeight="1">
      <c r="A19" s="648"/>
      <c r="B19" s="649"/>
      <c r="C19" s="644"/>
      <c r="D19" s="645" t="s">
        <v>203</v>
      </c>
      <c r="E19" s="646">
        <f>SUM(E20:E23)</f>
        <v>118211</v>
      </c>
      <c r="F19" s="1332">
        <v>165230</v>
      </c>
      <c r="G19" s="1012">
        <f t="shared" si="3"/>
        <v>-28.456696725776194</v>
      </c>
      <c r="H19" s="646">
        <f>SUM(H20:H23)</f>
        <v>26741.268189459999</v>
      </c>
      <c r="I19" s="1332">
        <v>36392.939423000003</v>
      </c>
      <c r="J19" s="1012">
        <f t="shared" si="4"/>
        <v>-26.520724587144056</v>
      </c>
    </row>
    <row r="20" spans="1:10" s="641" customFormat="1" ht="27" customHeight="1">
      <c r="A20" s="648"/>
      <c r="B20" s="649"/>
      <c r="C20" s="644"/>
      <c r="D20" s="645" t="s">
        <v>213</v>
      </c>
      <c r="E20" s="662">
        <f>'T2.1, 2.2, 2.3 Po. Increased'!AD31</f>
        <v>70410</v>
      </c>
      <c r="F20" s="1334">
        <v>83288</v>
      </c>
      <c r="G20" s="1012">
        <f t="shared" si="3"/>
        <v>-15.462011334165787</v>
      </c>
      <c r="H20" s="663">
        <f>'T2.1, 2.2, 2.3 Po. Increased'!AE31/1000</f>
        <v>16406.12358444</v>
      </c>
      <c r="I20" s="1334">
        <v>20002.932629920007</v>
      </c>
      <c r="J20" s="1012">
        <f t="shared" si="4"/>
        <v>-17.981408586558796</v>
      </c>
    </row>
    <row r="21" spans="1:10" s="641" customFormat="1" ht="27" customHeight="1">
      <c r="A21" s="648"/>
      <c r="B21" s="649"/>
      <c r="C21" s="644"/>
      <c r="D21" s="645" t="s">
        <v>214</v>
      </c>
      <c r="E21" s="664">
        <f>+'T2.1, 2.2, 2.3 Po. Increased'!AF31</f>
        <v>31667</v>
      </c>
      <c r="F21" s="1335">
        <v>78501</v>
      </c>
      <c r="G21" s="1012">
        <f t="shared" si="3"/>
        <v>-59.660386491891828</v>
      </c>
      <c r="H21" s="665">
        <f>+'T2.1, 2.2, 2.3 Po. Increased'!AG31/1000</f>
        <v>7601.7872750200004</v>
      </c>
      <c r="I21" s="1344">
        <v>14767.828067079998</v>
      </c>
      <c r="J21" s="1012">
        <f t="shared" si="4"/>
        <v>-48.52467647584767</v>
      </c>
    </row>
    <row r="22" spans="1:10" s="641" customFormat="1" ht="27" customHeight="1">
      <c r="A22" s="648"/>
      <c r="B22" s="649"/>
      <c r="C22" s="644"/>
      <c r="D22" s="645" t="s">
        <v>215</v>
      </c>
      <c r="E22" s="662">
        <f>+'T2.1, 2.2, 2.3 Po. Increased'!AH31</f>
        <v>16134</v>
      </c>
      <c r="F22" s="1334">
        <v>3441</v>
      </c>
      <c r="G22" s="1352">
        <f t="shared" si="3"/>
        <v>368.87532693984309</v>
      </c>
      <c r="H22" s="663">
        <f>+'T2.1, 2.2, 2.3 Po. Increased'!AI31/1000</f>
        <v>2733.3573300000003</v>
      </c>
      <c r="I22" s="1334">
        <v>1622.1787260000001</v>
      </c>
      <c r="J22" s="1352">
        <f t="shared" si="4"/>
        <v>68.499147855302354</v>
      </c>
    </row>
    <row r="23" spans="1:10" s="641" customFormat="1" ht="27" customHeight="1">
      <c r="A23" s="648"/>
      <c r="B23" s="649"/>
      <c r="C23" s="644"/>
      <c r="D23" s="651" t="s">
        <v>216</v>
      </c>
      <c r="E23" s="662">
        <f>+'T2.1, 2.2, 2.3 Po. Increased'!AJ31</f>
        <v>0</v>
      </c>
      <c r="F23" s="1336">
        <v>0</v>
      </c>
      <c r="G23" s="671">
        <v>0</v>
      </c>
      <c r="H23" s="671">
        <v>0</v>
      </c>
      <c r="I23" s="1336">
        <v>0</v>
      </c>
      <c r="J23" s="671">
        <v>0</v>
      </c>
    </row>
    <row r="24" spans="1:10" s="641" customFormat="1" ht="30" customHeight="1">
      <c r="A24" s="648"/>
      <c r="B24" s="649"/>
      <c r="C24" s="644"/>
      <c r="D24" s="652" t="s">
        <v>208</v>
      </c>
      <c r="E24" s="662">
        <f>+'T2.1, 2.2, 2.3 Po. Increased'!AN31</f>
        <v>704</v>
      </c>
      <c r="F24" s="1334">
        <v>2693</v>
      </c>
      <c r="G24" s="1012">
        <f t="shared" si="3"/>
        <v>-73.858150761232821</v>
      </c>
      <c r="H24" s="663">
        <f>+'T2.1, 2.2, 2.3 Po. Increased'!AO31/1000</f>
        <v>112.68117199999999</v>
      </c>
      <c r="I24" s="1334">
        <v>314.259928</v>
      </c>
      <c r="J24" s="1012">
        <f t="shared" si="4"/>
        <v>-64.143957927719001</v>
      </c>
    </row>
    <row r="25" spans="1:10" s="641" customFormat="1" ht="30" customHeight="1">
      <c r="A25" s="648"/>
      <c r="B25" s="649"/>
      <c r="C25" s="644"/>
      <c r="D25" s="652" t="s">
        <v>209</v>
      </c>
      <c r="E25" s="1356">
        <f>+'T2.1, 2.2, 2.3 Po. Increased'!AP31</f>
        <v>2544</v>
      </c>
      <c r="F25" s="1357">
        <v>2302</v>
      </c>
      <c r="G25" s="1352">
        <f t="shared" si="3"/>
        <v>10.512597741094702</v>
      </c>
      <c r="H25" s="1358">
        <f>+'T2.1, 2.2, 2.3 Po. Increased'!AQ31/1000</f>
        <v>228198.75623428103</v>
      </c>
      <c r="I25" s="1357">
        <v>189074.9785340341</v>
      </c>
      <c r="J25" s="1352">
        <f t="shared" si="4"/>
        <v>20.692202640236985</v>
      </c>
    </row>
    <row r="26" spans="1:10" s="641" customFormat="1" ht="30" customHeight="1">
      <c r="A26" s="648"/>
      <c r="B26" s="649"/>
      <c r="C26" s="644"/>
      <c r="D26" s="653" t="s">
        <v>602</v>
      </c>
      <c r="E26" s="662">
        <f>+'T2.1, 2.2, 2.3 Po. Increased'!AR31</f>
        <v>552</v>
      </c>
      <c r="F26" s="1337">
        <v>758</v>
      </c>
      <c r="G26" s="1012">
        <f t="shared" si="3"/>
        <v>-27.176781002638524</v>
      </c>
      <c r="H26" s="663">
        <f>+'T2.1, 2.2, 2.3 Po. Increased'!AS31/1000</f>
        <v>216.03647039999998</v>
      </c>
      <c r="I26" s="1343">
        <v>276.25719099999992</v>
      </c>
      <c r="J26" s="1012">
        <f t="shared" si="4"/>
        <v>-21.798788434071913</v>
      </c>
    </row>
    <row r="27" spans="1:10" s="641" customFormat="1" ht="30" customHeight="1">
      <c r="A27" s="648"/>
      <c r="B27" s="649"/>
      <c r="C27" s="644"/>
      <c r="D27" s="653" t="s">
        <v>603</v>
      </c>
      <c r="E27" s="662">
        <f>+'T2.1, 2.2, 2.3 Po. Increased'!AT31</f>
        <v>2318</v>
      </c>
      <c r="F27" s="1337">
        <v>1960</v>
      </c>
      <c r="G27" s="647">
        <f t="shared" si="3"/>
        <v>18.26530612244898</v>
      </c>
      <c r="H27" s="663">
        <f>+'T2.1, 2.2, 2.3 Po. Increased'!AU31/1000</f>
        <v>4288.4327999999996</v>
      </c>
      <c r="I27" s="1343">
        <v>3039.4486160000001</v>
      </c>
      <c r="J27" s="647">
        <f t="shared" si="4"/>
        <v>41.092459251497324</v>
      </c>
    </row>
    <row r="28" spans="1:10" s="641" customFormat="1" ht="30" customHeight="1">
      <c r="A28" s="648"/>
      <c r="B28" s="649"/>
      <c r="C28" s="644"/>
      <c r="D28" s="653" t="s">
        <v>604</v>
      </c>
      <c r="E28" s="1356">
        <f>+'T2.1, 2.2, 2.3 Po. Increased'!AV31</f>
        <v>342</v>
      </c>
      <c r="F28" s="1359">
        <v>316</v>
      </c>
      <c r="G28" s="1352">
        <f t="shared" si="3"/>
        <v>8.2278481012658222</v>
      </c>
      <c r="H28" s="1358">
        <f>+'T2.1, 2.2, 2.3 Po. Increased'!AW31/1000</f>
        <v>333.94248900000002</v>
      </c>
      <c r="I28" s="1360">
        <v>267.74093900000003</v>
      </c>
      <c r="J28" s="1352">
        <f t="shared" si="4"/>
        <v>24.725972145783796</v>
      </c>
    </row>
    <row r="29" spans="1:10" s="641" customFormat="1" ht="30" customHeight="1">
      <c r="A29" s="648"/>
      <c r="B29" s="654"/>
      <c r="C29" s="655"/>
      <c r="D29" s="656" t="s">
        <v>605</v>
      </c>
      <c r="E29" s="1361">
        <f>+'T2.1, 2.2, 2.3 Po. Increased'!AX31</f>
        <v>12046</v>
      </c>
      <c r="F29" s="1362">
        <v>9216</v>
      </c>
      <c r="G29" s="1363">
        <f t="shared" si="3"/>
        <v>30.707465277777779</v>
      </c>
      <c r="H29" s="1364">
        <f>+'T2.1, 2.2, 2.3 Po. Increased'!AY31/1000</f>
        <v>29473.96</v>
      </c>
      <c r="I29" s="1365">
        <v>7741.9549999999999</v>
      </c>
      <c r="J29" s="1363">
        <f t="shared" si="4"/>
        <v>280.70435697443344</v>
      </c>
    </row>
    <row r="30" spans="1:10" s="641" customFormat="1" ht="30" customHeight="1">
      <c r="A30" s="642"/>
      <c r="B30" s="660" t="s">
        <v>716</v>
      </c>
      <c r="C30" s="661" t="s">
        <v>207</v>
      </c>
      <c r="D30" s="638"/>
      <c r="E30" s="639">
        <f>E31+E36+E37+E38+E39+E40+E41</f>
        <v>249087</v>
      </c>
      <c r="F30" s="1333">
        <v>321443</v>
      </c>
      <c r="G30" s="1371">
        <f t="shared" ref="G30:G41" si="5">(E30-F30)/F30*100</f>
        <v>-22.509745118108032</v>
      </c>
      <c r="H30" s="639">
        <f>H31+H36+H37+H38+H39+H40+H41</f>
        <v>143093.53214736003</v>
      </c>
      <c r="I30" s="1333">
        <v>121962.63778115995</v>
      </c>
      <c r="J30" s="1355">
        <f t="shared" ref="J30:J41" si="6">(H30-I30)/I30*100</f>
        <v>17.325711177316187</v>
      </c>
    </row>
    <row r="31" spans="1:10" s="641" customFormat="1" ht="30" customHeight="1">
      <c r="A31" s="648"/>
      <c r="B31" s="649"/>
      <c r="C31" s="644"/>
      <c r="D31" s="645" t="s">
        <v>203</v>
      </c>
      <c r="E31" s="646">
        <f>SUM(E32:E35)</f>
        <v>247561</v>
      </c>
      <c r="F31" s="1332">
        <v>320780</v>
      </c>
      <c r="G31" s="1012">
        <f t="shared" si="5"/>
        <v>-22.825300829228755</v>
      </c>
      <c r="H31" s="646">
        <f t="shared" ref="H31" si="7">SUM(H32:H35)</f>
        <v>100266.1171028105</v>
      </c>
      <c r="I31" s="1332">
        <v>81947.108647129586</v>
      </c>
      <c r="J31" s="1352">
        <f t="shared" si="6"/>
        <v>22.354673347370856</v>
      </c>
    </row>
    <row r="32" spans="1:10" s="641" customFormat="1" ht="27" customHeight="1">
      <c r="A32" s="648"/>
      <c r="B32" s="649"/>
      <c r="C32" s="644"/>
      <c r="D32" s="645" t="s">
        <v>213</v>
      </c>
      <c r="E32" s="662">
        <f>'T2.1, 2.2, 2.3 Po. Increased'!BF31</f>
        <v>204</v>
      </c>
      <c r="F32" s="1334">
        <v>265</v>
      </c>
      <c r="G32" s="1012">
        <f t="shared" si="5"/>
        <v>-23.018867924528301</v>
      </c>
      <c r="H32" s="663">
        <f>'T2.1, 2.2, 2.3 Po. Increased'!BG31/1000</f>
        <v>1658.74671339</v>
      </c>
      <c r="I32" s="1334">
        <v>750.87957253000002</v>
      </c>
      <c r="J32" s="1352">
        <f t="shared" si="6"/>
        <v>120.90715662979736</v>
      </c>
    </row>
    <row r="33" spans="1:10" s="641" customFormat="1" ht="27" customHeight="1">
      <c r="A33" s="648"/>
      <c r="B33" s="649"/>
      <c r="C33" s="644"/>
      <c r="D33" s="645" t="s">
        <v>214</v>
      </c>
      <c r="E33" s="662">
        <f>+'T2.1, 2.2, 2.3 Po. Increased'!BH31</f>
        <v>174</v>
      </c>
      <c r="F33" s="1334">
        <v>451</v>
      </c>
      <c r="G33" s="1012">
        <f t="shared" si="5"/>
        <v>-61.419068736141902</v>
      </c>
      <c r="H33" s="663">
        <f>'T2.1, 2.2, 2.3 Po. Increased'!BI31/1000</f>
        <v>28634.739138300505</v>
      </c>
      <c r="I33" s="1334">
        <v>30706.435637539591</v>
      </c>
      <c r="J33" s="1012">
        <f t="shared" si="6"/>
        <v>-6.7467827386203414</v>
      </c>
    </row>
    <row r="34" spans="1:10" s="641" customFormat="1" ht="27" customHeight="1">
      <c r="A34" s="648"/>
      <c r="B34" s="649"/>
      <c r="C34" s="644"/>
      <c r="D34" s="645" t="s">
        <v>215</v>
      </c>
      <c r="E34" s="662">
        <f>+'T2.1, 2.2, 2.3 Po. Increased'!BJ31</f>
        <v>247183</v>
      </c>
      <c r="F34" s="1334">
        <v>320064</v>
      </c>
      <c r="G34" s="1012">
        <f t="shared" si="5"/>
        <v>-22.770758348330332</v>
      </c>
      <c r="H34" s="663">
        <f>+'T2.1, 2.2, 2.3 Po. Increased'!BK31/1000</f>
        <v>69972.631251119994</v>
      </c>
      <c r="I34" s="1334">
        <v>50489.793437059998</v>
      </c>
      <c r="J34" s="647">
        <f t="shared" si="6"/>
        <v>38.587675820751933</v>
      </c>
    </row>
    <row r="35" spans="1:10" s="641" customFormat="1" ht="27" customHeight="1">
      <c r="A35" s="648"/>
      <c r="B35" s="649"/>
      <c r="C35" s="644"/>
      <c r="D35" s="651" t="s">
        <v>216</v>
      </c>
      <c r="E35" s="662">
        <f>+'T2.1, 2.2, 2.3 Po. Increased'!AJ43</f>
        <v>0</v>
      </c>
      <c r="F35" s="1336">
        <v>0</v>
      </c>
      <c r="G35" s="671">
        <v>0</v>
      </c>
      <c r="H35" s="671">
        <v>0</v>
      </c>
      <c r="I35" s="1336">
        <v>0</v>
      </c>
      <c r="J35" s="671">
        <v>0</v>
      </c>
    </row>
    <row r="36" spans="1:10" s="641" customFormat="1" ht="30" customHeight="1">
      <c r="A36" s="648"/>
      <c r="B36" s="649"/>
      <c r="C36" s="644"/>
      <c r="D36" s="652" t="s">
        <v>208</v>
      </c>
      <c r="E36" s="662">
        <f>+'T2.1, 2.2, 2.3 Po. Increased'!BP31</f>
        <v>1443</v>
      </c>
      <c r="F36" s="1334">
        <v>52</v>
      </c>
      <c r="G36" s="1352">
        <f t="shared" si="5"/>
        <v>2675</v>
      </c>
      <c r="H36" s="1358">
        <f>+'T2.1, 2.2, 2.3 Po. Increased'!BQ31/1000</f>
        <v>814.80212511000104</v>
      </c>
      <c r="I36" s="1357">
        <v>593.73164599999996</v>
      </c>
      <c r="J36" s="1352">
        <f t="shared" si="6"/>
        <v>37.234073777162472</v>
      </c>
    </row>
    <row r="37" spans="1:10" s="641" customFormat="1" ht="30" customHeight="1">
      <c r="A37" s="648"/>
      <c r="B37" s="649"/>
      <c r="C37" s="644"/>
      <c r="D37" s="652" t="s">
        <v>209</v>
      </c>
      <c r="E37" s="662">
        <f>+'T2.1, 2.2, 2.3 Po. Increased'!BR31</f>
        <v>46</v>
      </c>
      <c r="F37" s="1336">
        <v>6</v>
      </c>
      <c r="G37" s="1352">
        <f t="shared" si="5"/>
        <v>666.66666666666674</v>
      </c>
      <c r="H37" s="1356">
        <f>+'T2.1, 2.2, 2.3 Po. Increased'!BS31/1000</f>
        <v>40032.997764839529</v>
      </c>
      <c r="I37" s="1366">
        <v>37505.384578690369</v>
      </c>
      <c r="J37" s="1352">
        <f t="shared" si="6"/>
        <v>6.7393341370649136</v>
      </c>
    </row>
    <row r="38" spans="1:10" s="641" customFormat="1" ht="30" customHeight="1">
      <c r="A38" s="648"/>
      <c r="B38" s="649"/>
      <c r="C38" s="644"/>
      <c r="D38" s="653" t="s">
        <v>602</v>
      </c>
      <c r="E38" s="662">
        <f>+'T2.1, 2.2, 2.3 Po. Increased'!BT31</f>
        <v>20</v>
      </c>
      <c r="F38" s="1334">
        <v>596</v>
      </c>
      <c r="G38" s="1012">
        <f>(E38-F38)/F38*100</f>
        <v>-96.644295302013433</v>
      </c>
      <c r="H38" s="662">
        <f>+'T2.1, 2.2, 2.3 Po. Increased'!BU31/1000</f>
        <v>1638.7209745999999</v>
      </c>
      <c r="I38" s="1343">
        <v>1684.2332374499999</v>
      </c>
      <c r="J38" s="1012">
        <f t="shared" si="6"/>
        <v>-2.702254167534869</v>
      </c>
    </row>
    <row r="39" spans="1:10" s="641" customFormat="1" ht="30" customHeight="1">
      <c r="A39" s="648"/>
      <c r="B39" s="649"/>
      <c r="C39" s="644"/>
      <c r="D39" s="653" t="s">
        <v>603</v>
      </c>
      <c r="E39" s="662">
        <f>+'T2.1, 2.2, 2.3 Po. Increased'!BV31</f>
        <v>12</v>
      </c>
      <c r="F39" s="1336">
        <v>6</v>
      </c>
      <c r="G39" s="1352">
        <v>100</v>
      </c>
      <c r="H39" s="1356">
        <f>+'T2.1, 2.2, 2.3 Po. Increased'!BW31/1000</f>
        <v>56.412500000000001</v>
      </c>
      <c r="I39" s="1360">
        <v>24.364491889998856</v>
      </c>
      <c r="J39" s="1352">
        <f t="shared" si="6"/>
        <v>131.53571293295153</v>
      </c>
    </row>
    <row r="40" spans="1:10" s="641" customFormat="1" ht="30" customHeight="1">
      <c r="A40" s="648"/>
      <c r="B40" s="649"/>
      <c r="C40" s="644"/>
      <c r="D40" s="653" t="s">
        <v>604</v>
      </c>
      <c r="E40" s="662">
        <f>+'T2.1, 2.2, 2.3 Po. Increased'!BX31</f>
        <v>5</v>
      </c>
      <c r="F40" s="1337">
        <v>2</v>
      </c>
      <c r="G40" s="1352">
        <v>100</v>
      </c>
      <c r="H40" s="1356">
        <f>+'T2.1, 2.2, 2.3 Po. Increased'!BY31/1000</f>
        <v>4.3090000000000002</v>
      </c>
      <c r="I40" s="1360">
        <v>1.75</v>
      </c>
      <c r="J40" s="1352">
        <f t="shared" si="6"/>
        <v>146.22857142857143</v>
      </c>
    </row>
    <row r="41" spans="1:10" s="641" customFormat="1" ht="30" customHeight="1">
      <c r="A41" s="682"/>
      <c r="B41" s="654"/>
      <c r="C41" s="655"/>
      <c r="D41" s="656" t="s">
        <v>605</v>
      </c>
      <c r="E41" s="666">
        <f>+'T2.1, 2.2, 2.3 Po. Increased'!BZ31</f>
        <v>0</v>
      </c>
      <c r="F41" s="1338">
        <v>1</v>
      </c>
      <c r="G41" s="1015">
        <f t="shared" si="5"/>
        <v>-100</v>
      </c>
      <c r="H41" s="666">
        <f>+'T2.1, 2.2, 2.3 Po. Increased'!CA31/1000</f>
        <v>280.17268000000001</v>
      </c>
      <c r="I41" s="1345">
        <v>206.06518</v>
      </c>
      <c r="J41" s="1352">
        <f t="shared" si="6"/>
        <v>35.963135547694193</v>
      </c>
    </row>
    <row r="42" spans="1:10" s="641" customFormat="1" ht="30" customHeight="1">
      <c r="A42" s="683" t="s">
        <v>210</v>
      </c>
      <c r="B42" s="686" t="s">
        <v>815</v>
      </c>
      <c r="C42" s="931"/>
      <c r="D42" s="933"/>
      <c r="E42" s="688">
        <f>E43+E55+E67+E79+E91</f>
        <v>3618753</v>
      </c>
      <c r="F42" s="1331">
        <v>3836886</v>
      </c>
      <c r="G42" s="689">
        <f>(E42/F42)*100</f>
        <v>94.314842817847605</v>
      </c>
      <c r="H42" s="688">
        <f t="shared" ref="H42" si="8">H43+H55+H67+H79+H91</f>
        <v>3673896.6080803694</v>
      </c>
      <c r="I42" s="1331">
        <v>4148193.3212287053</v>
      </c>
      <c r="J42" s="689">
        <f>(H42/I42)*100</f>
        <v>88.566185892998632</v>
      </c>
    </row>
    <row r="43" spans="1:10" s="641" customFormat="1" ht="30" customHeight="1">
      <c r="A43" s="668"/>
      <c r="B43" s="643" t="s">
        <v>211</v>
      </c>
      <c r="C43" s="644" t="s">
        <v>221</v>
      </c>
      <c r="D43" s="644"/>
      <c r="E43" s="1376">
        <f>E44+E49+E50+E51+E52+E53+E54</f>
        <v>105082</v>
      </c>
      <c r="F43" s="1377">
        <v>103999</v>
      </c>
      <c r="G43" s="1375">
        <f t="shared" ref="G43:G54" si="9">(E43-F43)/F43*100</f>
        <v>1.0413561668862199</v>
      </c>
      <c r="H43" s="1376">
        <f>H44+H49+H50+H51+H52+H53+H54</f>
        <v>30836.445252175661</v>
      </c>
      <c r="I43" s="1377">
        <v>54716.382076884998</v>
      </c>
      <c r="J43" s="1355">
        <f t="shared" ref="J43:J54" si="10">(H43-I43)/I43*100</f>
        <v>-43.643120978200507</v>
      </c>
    </row>
    <row r="44" spans="1:10" s="641" customFormat="1" ht="30" customHeight="1">
      <c r="A44" s="669"/>
      <c r="B44" s="649"/>
      <c r="C44" s="644"/>
      <c r="D44" s="644" t="s">
        <v>203</v>
      </c>
      <c r="E44" s="1367">
        <f>SUM(E45:E48)</f>
        <v>91933</v>
      </c>
      <c r="F44" s="1354">
        <v>91015</v>
      </c>
      <c r="G44" s="1352">
        <f t="shared" si="9"/>
        <v>1.0086249519310004</v>
      </c>
      <c r="H44" s="1367">
        <f>SUM(H45:H48)</f>
        <v>16868.153784869999</v>
      </c>
      <c r="I44" s="1354">
        <v>15410.07303539</v>
      </c>
      <c r="J44" s="1352">
        <f t="shared" si="10"/>
        <v>9.4618678713036868</v>
      </c>
    </row>
    <row r="45" spans="1:10" s="641" customFormat="1" ht="30" customHeight="1">
      <c r="A45" s="669"/>
      <c r="B45" s="649"/>
      <c r="C45" s="644"/>
      <c r="D45" s="644" t="s">
        <v>213</v>
      </c>
      <c r="E45" s="1356">
        <f>'T6.1-6.5 Po. Decreased'!B63</f>
        <v>56806</v>
      </c>
      <c r="F45" s="1354">
        <v>55235</v>
      </c>
      <c r="G45" s="1352">
        <f t="shared" si="9"/>
        <v>2.8442110980356659</v>
      </c>
      <c r="H45" s="1368">
        <f>'T6.1-6.5 Po. Decreased'!C63/1000</f>
        <v>9169.5639672399975</v>
      </c>
      <c r="I45" s="1366">
        <v>8494.0442535799993</v>
      </c>
      <c r="J45" s="1352">
        <f t="shared" si="10"/>
        <v>7.9528631296603578</v>
      </c>
    </row>
    <row r="46" spans="1:10" s="641" customFormat="1" ht="30" customHeight="1">
      <c r="A46" s="669"/>
      <c r="B46" s="649"/>
      <c r="C46" s="644"/>
      <c r="D46" s="644" t="s">
        <v>214</v>
      </c>
      <c r="E46" s="1356">
        <f>+'T6.1-6.5 Po. Decreased'!D63</f>
        <v>32248</v>
      </c>
      <c r="F46" s="1354">
        <v>32858</v>
      </c>
      <c r="G46" s="1012">
        <f t="shared" si="9"/>
        <v>-1.8564733093919288</v>
      </c>
      <c r="H46" s="1368">
        <f>+'T6.1-6.5 Po. Decreased'!E63/1000</f>
        <v>6584.9468809800001</v>
      </c>
      <c r="I46" s="1366">
        <v>5955.1221297800003</v>
      </c>
      <c r="J46" s="1352">
        <f t="shared" si="10"/>
        <v>10.576185298541768</v>
      </c>
    </row>
    <row r="47" spans="1:10" s="641" customFormat="1" ht="30" customHeight="1">
      <c r="A47" s="669"/>
      <c r="B47" s="649"/>
      <c r="C47" s="644"/>
      <c r="D47" s="644" t="s">
        <v>215</v>
      </c>
      <c r="E47" s="1356">
        <f>+'T6.1-6.5 Po. Decreased'!F63</f>
        <v>2879</v>
      </c>
      <c r="F47" s="1354">
        <v>2922</v>
      </c>
      <c r="G47" s="1012">
        <f t="shared" si="9"/>
        <v>-1.4715947980835045</v>
      </c>
      <c r="H47" s="1368">
        <f>+'T6.1-6.5 Po. Decreased'!G63/1000</f>
        <v>1113.6429366500001</v>
      </c>
      <c r="I47" s="1366">
        <v>960.90665203000003</v>
      </c>
      <c r="J47" s="1352">
        <f t="shared" si="10"/>
        <v>15.895017928883231</v>
      </c>
    </row>
    <row r="48" spans="1:10" s="641" customFormat="1" ht="30" customHeight="1">
      <c r="A48" s="669"/>
      <c r="B48" s="649"/>
      <c r="C48" s="644"/>
      <c r="D48" s="644" t="s">
        <v>216</v>
      </c>
      <c r="E48" s="662">
        <f>+'T6.1-6.5 Po. Decreased'!H63</f>
        <v>0</v>
      </c>
      <c r="F48" s="1332">
        <v>0</v>
      </c>
      <c r="G48" s="1012">
        <v>0</v>
      </c>
      <c r="H48" s="1014">
        <f>+'T6.1-6.5 Po. Decreased'!I63/1000</f>
        <v>0</v>
      </c>
      <c r="I48" s="1369">
        <v>0</v>
      </c>
      <c r="J48" s="1012">
        <v>0</v>
      </c>
    </row>
    <row r="49" spans="1:10" s="641" customFormat="1" ht="30" customHeight="1">
      <c r="A49" s="669"/>
      <c r="B49" s="649"/>
      <c r="C49" s="644"/>
      <c r="D49" s="653" t="s">
        <v>208</v>
      </c>
      <c r="E49" s="662">
        <f>+'T6.1-6.5 Po. Decreased'!L63</f>
        <v>7315</v>
      </c>
      <c r="F49" s="1332">
        <v>7659</v>
      </c>
      <c r="G49" s="1012">
        <f t="shared" si="9"/>
        <v>-4.4914479697088394</v>
      </c>
      <c r="H49" s="670">
        <f>+'T6.1-6.5 Po. Decreased'!M63/1000</f>
        <v>527.73583299999996</v>
      </c>
      <c r="I49" s="1346">
        <v>526.43913199999997</v>
      </c>
      <c r="J49" s="647">
        <f t="shared" si="10"/>
        <v>0.24631546577354069</v>
      </c>
    </row>
    <row r="50" spans="1:10" s="641" customFormat="1" ht="30" customHeight="1">
      <c r="A50" s="669"/>
      <c r="B50" s="649"/>
      <c r="C50" s="644"/>
      <c r="D50" s="653" t="s">
        <v>209</v>
      </c>
      <c r="E50" s="662">
        <f>+'T6.1-6.5 Po. Decreased'!N63</f>
        <v>2646</v>
      </c>
      <c r="F50" s="1332">
        <v>2104</v>
      </c>
      <c r="G50" s="647">
        <f t="shared" si="9"/>
        <v>25.760456273764259</v>
      </c>
      <c r="H50" s="670">
        <f>+'T6.1-6.5 Po. Decreased'!O63/1000</f>
        <v>9429.2636562356638</v>
      </c>
      <c r="I50" s="1346">
        <v>36938.067274695</v>
      </c>
      <c r="J50" s="1012">
        <f t="shared" si="10"/>
        <v>-74.472774695780231</v>
      </c>
    </row>
    <row r="51" spans="1:10" s="641" customFormat="1" ht="30" customHeight="1">
      <c r="A51" s="669"/>
      <c r="B51" s="649"/>
      <c r="C51" s="644"/>
      <c r="D51" s="653" t="s">
        <v>602</v>
      </c>
      <c r="E51" s="662">
        <f>+'T6.1-6.5 Po. Decreased'!P63</f>
        <v>147</v>
      </c>
      <c r="F51" s="1332">
        <v>104</v>
      </c>
      <c r="G51" s="647">
        <f t="shared" si="9"/>
        <v>41.346153846153847</v>
      </c>
      <c r="H51" s="670">
        <f>+'T6.1-6.5 Po. Decreased'!Q63/1000</f>
        <v>47.218252180000007</v>
      </c>
      <c r="I51" s="1343">
        <v>32.108646799999995</v>
      </c>
      <c r="J51" s="647">
        <f t="shared" si="10"/>
        <v>47.057745765853994</v>
      </c>
    </row>
    <row r="52" spans="1:10" s="641" customFormat="1" ht="30" customHeight="1">
      <c r="A52" s="669"/>
      <c r="B52" s="649"/>
      <c r="C52" s="644"/>
      <c r="D52" s="653" t="s">
        <v>603</v>
      </c>
      <c r="E52" s="662">
        <f>+'T6.1-6.5 Po. Decreased'!R63</f>
        <v>138</v>
      </c>
      <c r="F52" s="1332">
        <v>82</v>
      </c>
      <c r="G52" s="647">
        <f t="shared" si="9"/>
        <v>68.292682926829272</v>
      </c>
      <c r="H52" s="670">
        <f>+'T6.1-6.5 Po. Decreased'!S63/1000</f>
        <v>200.18522999999999</v>
      </c>
      <c r="I52" s="1343">
        <v>141.93120000000002</v>
      </c>
      <c r="J52" s="647">
        <f t="shared" si="10"/>
        <v>41.043850823497557</v>
      </c>
    </row>
    <row r="53" spans="1:10" s="641" customFormat="1" ht="30" customHeight="1">
      <c r="A53" s="669"/>
      <c r="B53" s="649"/>
      <c r="C53" s="644"/>
      <c r="D53" s="653" t="s">
        <v>604</v>
      </c>
      <c r="E53" s="662">
        <f>+'T6.1-6.5 Po. Decreased'!T63</f>
        <v>155</v>
      </c>
      <c r="F53" s="1332">
        <v>143</v>
      </c>
      <c r="G53" s="647">
        <f t="shared" si="9"/>
        <v>8.3916083916083917</v>
      </c>
      <c r="H53" s="670">
        <f>+'T6.1-6.5 Po. Decreased'!U63/1000</f>
        <v>54.177</v>
      </c>
      <c r="I53" s="1343">
        <v>54.111888</v>
      </c>
      <c r="J53" s="1352">
        <f t="shared" si="10"/>
        <v>0.12032845721442795</v>
      </c>
    </row>
    <row r="54" spans="1:10" s="641" customFormat="1" ht="30" customHeight="1">
      <c r="A54" s="669"/>
      <c r="B54" s="654"/>
      <c r="C54" s="655"/>
      <c r="D54" s="656" t="s">
        <v>605</v>
      </c>
      <c r="E54" s="666">
        <f>+'T6.1-6.5 Po. Decreased'!V63</f>
        <v>2748</v>
      </c>
      <c r="F54" s="1339">
        <v>2892</v>
      </c>
      <c r="G54" s="1015">
        <f t="shared" si="9"/>
        <v>-4.9792531120331951</v>
      </c>
      <c r="H54" s="667">
        <f>+'T6.1-6.5 Po. Decreased'!W63/1000</f>
        <v>3709.7114958900002</v>
      </c>
      <c r="I54" s="1345">
        <v>1613.6508999999999</v>
      </c>
      <c r="J54" s="658">
        <f t="shared" si="10"/>
        <v>129.89554282713817</v>
      </c>
    </row>
    <row r="55" spans="1:10" s="641" customFormat="1" ht="30" customHeight="1">
      <c r="A55" s="642"/>
      <c r="B55" s="660" t="s">
        <v>217</v>
      </c>
      <c r="C55" s="661" t="s">
        <v>816</v>
      </c>
      <c r="D55" s="638"/>
      <c r="E55" s="1372">
        <f>E56+E61+E62+E63+E64+E65+E66</f>
        <v>1119593</v>
      </c>
      <c r="F55" s="1373">
        <v>955018</v>
      </c>
      <c r="G55" s="1374">
        <f t="shared" ref="G55:G66" si="11">(E55-F55)/F55*100</f>
        <v>17.23265948914052</v>
      </c>
      <c r="H55" s="1372">
        <f>H56+H61+H62+H63+H64+H65+H66</f>
        <v>936293.37261055794</v>
      </c>
      <c r="I55" s="1373">
        <v>1111100.3192498416</v>
      </c>
      <c r="J55" s="1371">
        <f t="shared" ref="J55:J66" si="12">(H55-I55)/I55*100</f>
        <v>-15.732778004897382</v>
      </c>
    </row>
    <row r="56" spans="1:10" s="641" customFormat="1" ht="30" customHeight="1">
      <c r="A56" s="648"/>
      <c r="B56" s="649"/>
      <c r="C56" s="644"/>
      <c r="D56" s="645" t="s">
        <v>203</v>
      </c>
      <c r="E56" s="646">
        <f>SUM(E57:E60)</f>
        <v>535847</v>
      </c>
      <c r="F56" s="1332">
        <v>544484</v>
      </c>
      <c r="G56" s="1012">
        <f t="shared" si="11"/>
        <v>-1.5862725075484312</v>
      </c>
      <c r="H56" s="646">
        <f>SUM(H57:H60)</f>
        <v>167745.08228170982</v>
      </c>
      <c r="I56" s="1332">
        <v>162671.59726701997</v>
      </c>
      <c r="J56" s="647">
        <f t="shared" si="12"/>
        <v>3.1188511700428552</v>
      </c>
    </row>
    <row r="57" spans="1:10" s="641" customFormat="1" ht="30" customHeight="1">
      <c r="A57" s="648"/>
      <c r="B57" s="649"/>
      <c r="C57" s="644"/>
      <c r="D57" s="645" t="s">
        <v>213</v>
      </c>
      <c r="E57" s="662">
        <f>'T6.1-6.5 Po. Decreased'!B31</f>
        <v>41044</v>
      </c>
      <c r="F57" s="1332">
        <v>40446</v>
      </c>
      <c r="G57" s="647">
        <f t="shared" si="11"/>
        <v>1.478514562626712</v>
      </c>
      <c r="H57" s="663">
        <f>'T6.1-6.5 Po. Decreased'!C31/1000</f>
        <v>9045.9059101100011</v>
      </c>
      <c r="I57" s="1334">
        <v>10417.683891259998</v>
      </c>
      <c r="J57" s="1012">
        <f t="shared" si="12"/>
        <v>-13.167782738165643</v>
      </c>
    </row>
    <row r="58" spans="1:10" s="641" customFormat="1" ht="30" customHeight="1">
      <c r="A58" s="648"/>
      <c r="B58" s="649"/>
      <c r="C58" s="644"/>
      <c r="D58" s="645" t="s">
        <v>214</v>
      </c>
      <c r="E58" s="662">
        <f>+'T6.1-6.5 Po. Decreased'!D31</f>
        <v>237648</v>
      </c>
      <c r="F58" s="1332">
        <v>225470</v>
      </c>
      <c r="G58" s="647">
        <f t="shared" si="11"/>
        <v>5.4011620171197938</v>
      </c>
      <c r="H58" s="663">
        <f>+'T6.1-6.5 Po. Decreased'!E31/1000</f>
        <v>60254.534786369812</v>
      </c>
      <c r="I58" s="1347">
        <v>53434.636484519964</v>
      </c>
      <c r="J58" s="647">
        <f t="shared" si="12"/>
        <v>12.763066712029705</v>
      </c>
    </row>
    <row r="59" spans="1:10" s="641" customFormat="1" ht="30" customHeight="1">
      <c r="A59" s="648"/>
      <c r="B59" s="649"/>
      <c r="C59" s="644"/>
      <c r="D59" s="645" t="s">
        <v>215</v>
      </c>
      <c r="E59" s="662">
        <f>+'T6.1-6.5 Po. Decreased'!F31</f>
        <v>257155</v>
      </c>
      <c r="F59" s="1332">
        <v>278568</v>
      </c>
      <c r="G59" s="1012">
        <f t="shared" si="11"/>
        <v>-7.6868125556417102</v>
      </c>
      <c r="H59" s="663">
        <f>+'T6.1-6.5 Po. Decreased'!G31/1000</f>
        <v>98444.641585230012</v>
      </c>
      <c r="I59" s="1347">
        <v>98819.276891240006</v>
      </c>
      <c r="J59" s="1012">
        <f t="shared" si="12"/>
        <v>-0.3791115638523801</v>
      </c>
    </row>
    <row r="60" spans="1:10" s="641" customFormat="1" ht="30" customHeight="1">
      <c r="A60" s="648"/>
      <c r="B60" s="649"/>
      <c r="C60" s="644"/>
      <c r="D60" s="645" t="s">
        <v>216</v>
      </c>
      <c r="E60" s="662">
        <f>+'T6.1-6.5 Po. Decreased'!H31</f>
        <v>0</v>
      </c>
      <c r="F60" s="1332">
        <v>0</v>
      </c>
      <c r="G60" s="646">
        <v>0</v>
      </c>
      <c r="H60" s="646">
        <v>0</v>
      </c>
      <c r="I60" s="1332">
        <v>0</v>
      </c>
      <c r="J60" s="646">
        <v>0</v>
      </c>
    </row>
    <row r="61" spans="1:10" s="641" customFormat="1" ht="30" customHeight="1">
      <c r="A61" s="648"/>
      <c r="B61" s="649"/>
      <c r="C61" s="644"/>
      <c r="D61" s="652" t="s">
        <v>208</v>
      </c>
      <c r="E61" s="662">
        <f>+'T6.1-6.5 Po. Decreased'!L31</f>
        <v>87767</v>
      </c>
      <c r="F61" s="1332">
        <v>90681</v>
      </c>
      <c r="G61" s="1012">
        <f t="shared" si="11"/>
        <v>-3.2134625776072165</v>
      </c>
      <c r="H61" s="663">
        <f>+'T6.1-6.5 Po. Decreased'!M31/1000</f>
        <v>5751.6683635800009</v>
      </c>
      <c r="I61" s="1347">
        <v>5400.0173774799996</v>
      </c>
      <c r="J61" s="647">
        <f t="shared" si="12"/>
        <v>6.5120343420839983</v>
      </c>
    </row>
    <row r="62" spans="1:10" s="641" customFormat="1" ht="30" customHeight="1">
      <c r="A62" s="648"/>
      <c r="B62" s="649"/>
      <c r="C62" s="644"/>
      <c r="D62" s="652" t="s">
        <v>209</v>
      </c>
      <c r="E62" s="662">
        <f>+'T6.1-6.5 Po. Decreased'!N31</f>
        <v>239085</v>
      </c>
      <c r="F62" s="1332">
        <v>30125</v>
      </c>
      <c r="G62" s="647">
        <f t="shared" si="11"/>
        <v>693.64315352697088</v>
      </c>
      <c r="H62" s="663">
        <f>+'T6.1-6.5 Po. Decreased'!O31/1000</f>
        <v>670802.13769726804</v>
      </c>
      <c r="I62" s="1347">
        <v>848410.24546034168</v>
      </c>
      <c r="J62" s="1012">
        <f t="shared" si="12"/>
        <v>-20.93422477078936</v>
      </c>
    </row>
    <row r="63" spans="1:10" s="641" customFormat="1" ht="30" customHeight="1">
      <c r="A63" s="648"/>
      <c r="B63" s="649"/>
      <c r="C63" s="644"/>
      <c r="D63" s="653" t="s">
        <v>602</v>
      </c>
      <c r="E63" s="662">
        <f>+'T6.1-6.5 Po. Decreased'!P31</f>
        <v>31</v>
      </c>
      <c r="F63" s="1332">
        <v>18</v>
      </c>
      <c r="G63" s="647">
        <f t="shared" si="11"/>
        <v>72.222222222222214</v>
      </c>
      <c r="H63" s="671">
        <f>+'T6.1-6.5 Po. Decreased'!Q31/1000</f>
        <v>2.985268</v>
      </c>
      <c r="I63" s="1348">
        <v>2.236145</v>
      </c>
      <c r="J63" s="647">
        <f t="shared" si="12"/>
        <v>33.500645083391284</v>
      </c>
    </row>
    <row r="64" spans="1:10" s="641" customFormat="1" ht="30" customHeight="1">
      <c r="A64" s="648"/>
      <c r="B64" s="649"/>
      <c r="C64" s="644"/>
      <c r="D64" s="653" t="s">
        <v>603</v>
      </c>
      <c r="E64" s="662">
        <f>+'T6.1-6.5 Po. Decreased'!R31</f>
        <v>0</v>
      </c>
      <c r="F64" s="1332">
        <v>0</v>
      </c>
      <c r="G64" s="646">
        <v>0</v>
      </c>
      <c r="H64" s="646">
        <v>0</v>
      </c>
      <c r="I64" s="1332">
        <v>0</v>
      </c>
      <c r="J64" s="646">
        <v>0</v>
      </c>
    </row>
    <row r="65" spans="1:10" s="641" customFormat="1" ht="30" customHeight="1">
      <c r="A65" s="648"/>
      <c r="B65" s="649"/>
      <c r="C65" s="644"/>
      <c r="D65" s="653" t="s">
        <v>604</v>
      </c>
      <c r="E65" s="662">
        <f>+'T6.1-6.5 Po. Decreased'!T31</f>
        <v>0</v>
      </c>
      <c r="F65" s="1332">
        <v>2</v>
      </c>
      <c r="G65" s="647">
        <v>100</v>
      </c>
      <c r="H65" s="663">
        <f>+'T6.1-6.5 Po. Decreased'!U31/1000</f>
        <v>0</v>
      </c>
      <c r="I65" s="1343">
        <v>0.61499999999999999</v>
      </c>
      <c r="J65" s="647">
        <v>100</v>
      </c>
    </row>
    <row r="66" spans="1:10" s="641" customFormat="1" ht="30" customHeight="1">
      <c r="A66" s="648"/>
      <c r="B66" s="654"/>
      <c r="C66" s="655"/>
      <c r="D66" s="656" t="s">
        <v>605</v>
      </c>
      <c r="E66" s="666">
        <f>+'T6.1-6.5 Po. Decreased'!V31</f>
        <v>256863</v>
      </c>
      <c r="F66" s="1339">
        <v>289708</v>
      </c>
      <c r="G66" s="1015">
        <f t="shared" si="11"/>
        <v>-11.337277534621066</v>
      </c>
      <c r="H66" s="667">
        <f>+'T6.1-6.5 Po. Decreased'!W31/1000</f>
        <v>91991.498999999996</v>
      </c>
      <c r="I66" s="1345">
        <v>94615.607999999993</v>
      </c>
      <c r="J66" s="1015">
        <f t="shared" si="12"/>
        <v>-2.7734419885564727</v>
      </c>
    </row>
    <row r="67" spans="1:10" s="641" customFormat="1" ht="30" customHeight="1">
      <c r="A67" s="642"/>
      <c r="B67" s="643" t="s">
        <v>219</v>
      </c>
      <c r="C67" s="644" t="s">
        <v>817</v>
      </c>
      <c r="D67" s="645"/>
      <c r="E67" s="1372">
        <f>E68+E73+E74+E75+E76+E77+E78</f>
        <v>789148</v>
      </c>
      <c r="F67" s="1373">
        <v>736848</v>
      </c>
      <c r="G67" s="1375">
        <f t="shared" ref="G67:G78" si="13">(E67-F67)/F67*100</f>
        <v>7.0978003604542597</v>
      </c>
      <c r="H67" s="1372">
        <f>H68+H73+H74+H75+H76+H77+H78</f>
        <v>349070.02740712842</v>
      </c>
      <c r="I67" s="1373">
        <v>315459.76992194995</v>
      </c>
      <c r="J67" s="1375">
        <f t="shared" ref="J67:J78" si="14">(H67-I67)/I67*100</f>
        <v>10.654372027689686</v>
      </c>
    </row>
    <row r="68" spans="1:10" s="641" customFormat="1" ht="30" customHeight="1">
      <c r="A68" s="648"/>
      <c r="B68" s="649"/>
      <c r="C68" s="644"/>
      <c r="D68" s="645" t="s">
        <v>203</v>
      </c>
      <c r="E68" s="646">
        <f>SUM(E69:E72)</f>
        <v>705097</v>
      </c>
      <c r="F68" s="1332">
        <v>656782</v>
      </c>
      <c r="G68" s="1352">
        <f t="shared" si="13"/>
        <v>7.356322189097753</v>
      </c>
      <c r="H68" s="646">
        <f>SUM(H69:H72)</f>
        <v>175548.91550468997</v>
      </c>
      <c r="I68" s="1332">
        <v>165801.71676174999</v>
      </c>
      <c r="J68" s="1352">
        <f t="shared" si="14"/>
        <v>5.878828599191336</v>
      </c>
    </row>
    <row r="69" spans="1:10" s="641" customFormat="1" ht="30" customHeight="1">
      <c r="A69" s="648"/>
      <c r="B69" s="649"/>
      <c r="C69" s="644"/>
      <c r="D69" s="645" t="s">
        <v>213</v>
      </c>
      <c r="E69" s="662">
        <f>'T6.1-6.5 Po. Decreased'!B95</f>
        <v>296433</v>
      </c>
      <c r="F69" s="1334">
        <v>273240</v>
      </c>
      <c r="G69" s="1352">
        <f t="shared" si="13"/>
        <v>8.4881422924901173</v>
      </c>
      <c r="H69" s="663">
        <f>'T6.1-6.5 Po. Decreased'!C95/1000</f>
        <v>74306.707998219994</v>
      </c>
      <c r="I69" s="1334">
        <v>69575.149985320008</v>
      </c>
      <c r="J69" s="1352">
        <f t="shared" si="14"/>
        <v>6.8006436405790289</v>
      </c>
    </row>
    <row r="70" spans="1:10" s="641" customFormat="1" ht="30" customHeight="1">
      <c r="A70" s="648"/>
      <c r="B70" s="649"/>
      <c r="C70" s="644"/>
      <c r="D70" s="645" t="s">
        <v>214</v>
      </c>
      <c r="E70" s="662">
        <f>+'T6.1-6.5 Po. Decreased'!D95</f>
        <v>380417</v>
      </c>
      <c r="F70" s="1337">
        <v>355439</v>
      </c>
      <c r="G70" s="1352">
        <f t="shared" si="13"/>
        <v>7.0273661584688227</v>
      </c>
      <c r="H70" s="663">
        <f>'T6.1-6.5 Po. Decreased'!E95/1000</f>
        <v>77595.284623469997</v>
      </c>
      <c r="I70" s="1334">
        <v>74762.538717649993</v>
      </c>
      <c r="J70" s="1352">
        <f t="shared" si="14"/>
        <v>3.7889910567620242</v>
      </c>
    </row>
    <row r="71" spans="1:10" s="641" customFormat="1" ht="30" customHeight="1">
      <c r="A71" s="648"/>
      <c r="B71" s="649"/>
      <c r="C71" s="644"/>
      <c r="D71" s="645" t="s">
        <v>215</v>
      </c>
      <c r="E71" s="662">
        <f>+'T6.1-6.5 Po. Decreased'!F95</f>
        <v>28244</v>
      </c>
      <c r="F71" s="1337">
        <v>28103</v>
      </c>
      <c r="G71" s="1352">
        <f t="shared" si="13"/>
        <v>0.50172579439917453</v>
      </c>
      <c r="H71" s="663">
        <f>+'T6.1-6.5 Po. Decreased'!G95/1000</f>
        <v>23646.702882999998</v>
      </c>
      <c r="I71" s="1334">
        <v>21464.028058780001</v>
      </c>
      <c r="J71" s="1352">
        <f t="shared" si="14"/>
        <v>10.168989801181144</v>
      </c>
    </row>
    <row r="72" spans="1:10" s="641" customFormat="1" ht="30" customHeight="1">
      <c r="A72" s="648"/>
      <c r="B72" s="649"/>
      <c r="C72" s="644"/>
      <c r="D72" s="645" t="s">
        <v>216</v>
      </c>
      <c r="E72" s="662">
        <f>+'T6.1-6.5 Po. Decreased'!H95</f>
        <v>3</v>
      </c>
      <c r="F72" s="1337">
        <v>0</v>
      </c>
      <c r="G72" s="1012">
        <v>0</v>
      </c>
      <c r="H72" s="672">
        <f>+'T6.1-6.5 Po. Decreased'!I95/1000</f>
        <v>0.22</v>
      </c>
      <c r="I72" s="1342">
        <v>0</v>
      </c>
      <c r="J72" s="1352">
        <v>0</v>
      </c>
    </row>
    <row r="73" spans="1:10" s="641" customFormat="1" ht="30" customHeight="1">
      <c r="A73" s="648"/>
      <c r="B73" s="649"/>
      <c r="C73" s="644"/>
      <c r="D73" s="652" t="s">
        <v>208</v>
      </c>
      <c r="E73" s="662">
        <f>+'T6.1-6.5 Po. Decreased'!L95</f>
        <v>46370</v>
      </c>
      <c r="F73" s="1337">
        <v>50399</v>
      </c>
      <c r="G73" s="1012">
        <f t="shared" si="13"/>
        <v>-7.9942062342506794</v>
      </c>
      <c r="H73" s="663">
        <f>+'T6.1-6.5 Po. Decreased'!M95/1000</f>
        <v>3360.790575</v>
      </c>
      <c r="I73" s="1334">
        <v>3525.3601599999997</v>
      </c>
      <c r="J73" s="1012">
        <f t="shared" si="14"/>
        <v>-4.6681637486934022</v>
      </c>
    </row>
    <row r="74" spans="1:10" s="641" customFormat="1" ht="30" customHeight="1">
      <c r="A74" s="648"/>
      <c r="B74" s="649"/>
      <c r="C74" s="644"/>
      <c r="D74" s="652" t="s">
        <v>209</v>
      </c>
      <c r="E74" s="662">
        <f>+'T6.1-6.5 Po. Decreased'!N95</f>
        <v>9852</v>
      </c>
      <c r="F74" s="1337">
        <v>7789</v>
      </c>
      <c r="G74" s="647">
        <f t="shared" si="13"/>
        <v>26.486070098857361</v>
      </c>
      <c r="H74" s="663">
        <f>+'T6.1-6.5 Po. Decreased'!O95/1000</f>
        <v>143767.58379806846</v>
      </c>
      <c r="I74" s="1334">
        <v>128341.7148140299</v>
      </c>
      <c r="J74" s="671">
        <f t="shared" si="14"/>
        <v>12.019372661796675</v>
      </c>
    </row>
    <row r="75" spans="1:10" s="641" customFormat="1" ht="30" customHeight="1">
      <c r="A75" s="648"/>
      <c r="B75" s="649"/>
      <c r="C75" s="644"/>
      <c r="D75" s="653" t="s">
        <v>602</v>
      </c>
      <c r="E75" s="662">
        <f>+'T6.1-6.5 Po. Decreased'!P95</f>
        <v>3474</v>
      </c>
      <c r="F75" s="1337">
        <v>3156</v>
      </c>
      <c r="G75" s="647">
        <f>(E75-F75)/F75*100</f>
        <v>10.076045627376425</v>
      </c>
      <c r="H75" s="663">
        <f>+'T6.1-6.5 Po. Decreased'!Q95/1000</f>
        <v>1239.5188957399998</v>
      </c>
      <c r="I75" s="1343">
        <v>2181.1513728</v>
      </c>
      <c r="J75" s="1012">
        <f t="shared" si="14"/>
        <v>-43.171349260881527</v>
      </c>
    </row>
    <row r="76" spans="1:10" s="641" customFormat="1" ht="30" customHeight="1">
      <c r="A76" s="648"/>
      <c r="B76" s="649"/>
      <c r="C76" s="644"/>
      <c r="D76" s="653" t="s">
        <v>603</v>
      </c>
      <c r="E76" s="662">
        <f>+'T6.1-6.5 Po. Decreased'!R95</f>
        <v>15677</v>
      </c>
      <c r="F76" s="1337">
        <v>10735</v>
      </c>
      <c r="G76" s="647">
        <f t="shared" si="13"/>
        <v>46.036329762459246</v>
      </c>
      <c r="H76" s="663">
        <f>+'T6.1-6.5 Po. Decreased'!S95/1000</f>
        <v>22092.584297630001</v>
      </c>
      <c r="I76" s="1343">
        <v>12659.619471369995</v>
      </c>
      <c r="J76" s="647">
        <f t="shared" si="14"/>
        <v>74.512230384119064</v>
      </c>
    </row>
    <row r="77" spans="1:10" s="641" customFormat="1" ht="30" customHeight="1">
      <c r="A77" s="648"/>
      <c r="B77" s="649"/>
      <c r="C77" s="644"/>
      <c r="D77" s="653" t="s">
        <v>604</v>
      </c>
      <c r="E77" s="662">
        <f>+'T6.1-6.5 Po. Decreased'!T95</f>
        <v>8592</v>
      </c>
      <c r="F77" s="1337">
        <v>7827</v>
      </c>
      <c r="G77" s="647">
        <f t="shared" si="13"/>
        <v>9.7738597163664238</v>
      </c>
      <c r="H77" s="663">
        <f>+'T6.1-6.5 Po. Decreased'!U95/1000</f>
        <v>2954.234336</v>
      </c>
      <c r="I77" s="1343">
        <v>2691.5073419999999</v>
      </c>
      <c r="J77" s="647">
        <f t="shared" si="14"/>
        <v>9.7613329861761944</v>
      </c>
    </row>
    <row r="78" spans="1:10" s="641" customFormat="1" ht="30" customHeight="1">
      <c r="A78" s="682"/>
      <c r="B78" s="654"/>
      <c r="C78" s="655"/>
      <c r="D78" s="656" t="s">
        <v>605</v>
      </c>
      <c r="E78" s="666">
        <f>+'T6.1-6.5 Po. Decreased'!V95</f>
        <v>86</v>
      </c>
      <c r="F78" s="1338">
        <v>160</v>
      </c>
      <c r="G78" s="1015">
        <f t="shared" si="13"/>
        <v>-46.25</v>
      </c>
      <c r="H78" s="667">
        <f>+'T6.1-6.5 Po. Decreased'!W95/1000</f>
        <v>106.4</v>
      </c>
      <c r="I78" s="1345">
        <v>258.7</v>
      </c>
      <c r="J78" s="1015">
        <f t="shared" si="14"/>
        <v>-58.871279474294546</v>
      </c>
    </row>
    <row r="79" spans="1:10" s="641" customFormat="1" ht="30" customHeight="1">
      <c r="A79" s="684"/>
      <c r="B79" s="643" t="s">
        <v>717</v>
      </c>
      <c r="C79" s="644" t="s">
        <v>818</v>
      </c>
      <c r="D79" s="645"/>
      <c r="E79" s="1372">
        <f>E80+E85+E86+E87+E88+E89+E90</f>
        <v>948301</v>
      </c>
      <c r="F79" s="1373">
        <v>1272593</v>
      </c>
      <c r="G79" s="1371">
        <f t="shared" ref="G79:G90" si="15">(E79-F79)/F79*100</f>
        <v>-25.482774146958221</v>
      </c>
      <c r="H79" s="1372">
        <f>H80+H85+H86+H87+H88+H89+H90</f>
        <v>1230020.549453231</v>
      </c>
      <c r="I79" s="1373">
        <v>1219847.7770688406</v>
      </c>
      <c r="J79" s="1374">
        <f t="shared" ref="J79:J90" si="16">(H79-I79)/I79*100</f>
        <v>0.83393785483911087</v>
      </c>
    </row>
    <row r="80" spans="1:10" s="641" customFormat="1" ht="30" customHeight="1">
      <c r="A80" s="648"/>
      <c r="B80" s="649"/>
      <c r="C80" s="644"/>
      <c r="D80" s="645" t="s">
        <v>203</v>
      </c>
      <c r="E80" s="646">
        <f>SUM(E81:E84)</f>
        <v>819045</v>
      </c>
      <c r="F80" s="1332">
        <v>953598</v>
      </c>
      <c r="G80" s="1012">
        <f t="shared" si="15"/>
        <v>-14.110033787822543</v>
      </c>
      <c r="H80" s="646">
        <f>SUM(H81:H84)</f>
        <v>197974.96056777998</v>
      </c>
      <c r="I80" s="1332">
        <v>239103.29701702998</v>
      </c>
      <c r="J80" s="1012">
        <f t="shared" si="16"/>
        <v>-17.201074582556114</v>
      </c>
    </row>
    <row r="81" spans="1:10" s="641" customFormat="1" ht="30" customHeight="1">
      <c r="A81" s="648"/>
      <c r="B81" s="649"/>
      <c r="C81" s="644"/>
      <c r="D81" s="645" t="s">
        <v>213</v>
      </c>
      <c r="E81" s="662">
        <f>'T6.1-6.5 Po. Decreased'!B127</f>
        <v>454284</v>
      </c>
      <c r="F81" s="1337">
        <v>496092</v>
      </c>
      <c r="G81" s="1012">
        <f t="shared" si="15"/>
        <v>-8.4274690984736704</v>
      </c>
      <c r="H81" s="663">
        <f>'T6.1-6.5 Po. Decreased'!C127/1000</f>
        <v>120469.00156626001</v>
      </c>
      <c r="I81" s="1334">
        <v>148131.82125928</v>
      </c>
      <c r="J81" s="647">
        <f t="shared" si="16"/>
        <v>-18.674461339809525</v>
      </c>
    </row>
    <row r="82" spans="1:10" s="641" customFormat="1" ht="30" customHeight="1">
      <c r="A82" s="648"/>
      <c r="B82" s="649"/>
      <c r="C82" s="644"/>
      <c r="D82" s="645" t="s">
        <v>214</v>
      </c>
      <c r="E82" s="662">
        <f>+'T6.1-6.5 Po. Decreased'!D127</f>
        <v>268539</v>
      </c>
      <c r="F82" s="1337">
        <v>364974</v>
      </c>
      <c r="G82" s="1012">
        <f t="shared" si="15"/>
        <v>-26.422430090910588</v>
      </c>
      <c r="H82" s="663">
        <f>+'T6.1-6.5 Po. Decreased'!E127/1000</f>
        <v>52797.330868589997</v>
      </c>
      <c r="I82" s="1334">
        <v>67556.029000089999</v>
      </c>
      <c r="J82" s="1012">
        <f t="shared" si="16"/>
        <v>-21.846603996632691</v>
      </c>
    </row>
    <row r="83" spans="1:10" s="641" customFormat="1" ht="30" customHeight="1">
      <c r="A83" s="648"/>
      <c r="B83" s="649"/>
      <c r="C83" s="644"/>
      <c r="D83" s="645" t="s">
        <v>215</v>
      </c>
      <c r="E83" s="662">
        <f>+'T6.1-6.5 Po. Decreased'!F127</f>
        <v>96222</v>
      </c>
      <c r="F83" s="1337">
        <v>92532</v>
      </c>
      <c r="G83" s="647">
        <f t="shared" si="15"/>
        <v>3.9878096226170405</v>
      </c>
      <c r="H83" s="663">
        <f>+'T6.1-6.5 Po. Decreased'!G127/1000</f>
        <v>24708.62813293</v>
      </c>
      <c r="I83" s="1334">
        <v>23415.446757659993</v>
      </c>
      <c r="J83" s="647">
        <f t="shared" si="16"/>
        <v>5.5227704542812681</v>
      </c>
    </row>
    <row r="84" spans="1:10" s="641" customFormat="1" ht="30" customHeight="1">
      <c r="A84" s="648"/>
      <c r="B84" s="649"/>
      <c r="C84" s="644"/>
      <c r="D84" s="645" t="s">
        <v>216</v>
      </c>
      <c r="E84" s="662">
        <f>+'T6.1-6.5 Po. Decreased'!H127</f>
        <v>0</v>
      </c>
      <c r="F84" s="1337">
        <v>0</v>
      </c>
      <c r="G84" s="662">
        <v>0</v>
      </c>
      <c r="H84" s="662">
        <v>0</v>
      </c>
      <c r="I84" s="1337">
        <v>0</v>
      </c>
      <c r="J84" s="662">
        <v>0</v>
      </c>
    </row>
    <row r="85" spans="1:10" s="641" customFormat="1" ht="30" customHeight="1">
      <c r="A85" s="648"/>
      <c r="B85" s="649"/>
      <c r="C85" s="644"/>
      <c r="D85" s="652" t="s">
        <v>208</v>
      </c>
      <c r="E85" s="662">
        <f>+'T6.1-6.5 Po. Decreased'!L127</f>
        <v>29244</v>
      </c>
      <c r="F85" s="1337">
        <v>30580</v>
      </c>
      <c r="G85" s="1012">
        <f t="shared" si="15"/>
        <v>-4.3688685415304125</v>
      </c>
      <c r="H85" s="663">
        <f>+'T6.1-6.5 Po. Decreased'!M127/1000</f>
        <v>4534.5486109999993</v>
      </c>
      <c r="I85" s="1334">
        <v>1592.7760460000002</v>
      </c>
      <c r="J85" s="647">
        <f t="shared" si="16"/>
        <v>184.69467646677549</v>
      </c>
    </row>
    <row r="86" spans="1:10" s="641" customFormat="1" ht="30" customHeight="1">
      <c r="A86" s="648"/>
      <c r="B86" s="649"/>
      <c r="C86" s="644"/>
      <c r="D86" s="652" t="s">
        <v>209</v>
      </c>
      <c r="E86" s="662">
        <f>+'T6.1-6.5 Po. Decreased'!N127</f>
        <v>9028</v>
      </c>
      <c r="F86" s="1337">
        <v>205792</v>
      </c>
      <c r="G86" s="1012">
        <f t="shared" si="15"/>
        <v>-95.613046182553262</v>
      </c>
      <c r="H86" s="663">
        <f>+'T6.1-6.5 Po. Decreased'!O127/1000</f>
        <v>964502.77252418117</v>
      </c>
      <c r="I86" s="1334">
        <v>907946.9232943207</v>
      </c>
      <c r="J86" s="647">
        <f t="shared" si="16"/>
        <v>6.2289818687482112</v>
      </c>
    </row>
    <row r="87" spans="1:10" s="641" customFormat="1" ht="30" customHeight="1">
      <c r="A87" s="648"/>
      <c r="B87" s="649"/>
      <c r="C87" s="644"/>
      <c r="D87" s="653" t="s">
        <v>602</v>
      </c>
      <c r="E87" s="662">
        <f>+'T6.1-6.5 Po. Decreased'!P127</f>
        <v>4408</v>
      </c>
      <c r="F87" s="1337">
        <v>2906</v>
      </c>
      <c r="G87" s="647">
        <f t="shared" si="15"/>
        <v>51.686166551961456</v>
      </c>
      <c r="H87" s="663">
        <f>+'T6.1-6.5 Po. Decreased'!Q127/1000</f>
        <v>769.31500903999995</v>
      </c>
      <c r="I87" s="1349">
        <v>496.77611549</v>
      </c>
      <c r="J87" s="647">
        <f t="shared" si="16"/>
        <v>54.861513074391375</v>
      </c>
    </row>
    <row r="88" spans="1:10" s="641" customFormat="1" ht="30" customHeight="1">
      <c r="A88" s="648"/>
      <c r="B88" s="649"/>
      <c r="C88" s="644"/>
      <c r="D88" s="653" t="s">
        <v>603</v>
      </c>
      <c r="E88" s="662">
        <f>+'T6.1-6.5 Po. Decreased'!R127</f>
        <v>2300</v>
      </c>
      <c r="F88" s="1337">
        <v>691</v>
      </c>
      <c r="G88" s="647">
        <f t="shared" si="15"/>
        <v>232.85094066570187</v>
      </c>
      <c r="H88" s="663">
        <f>'T6.1-6.5 Po. Decreased'!S127/1000</f>
        <v>3203.303016230002</v>
      </c>
      <c r="I88" s="1349">
        <v>1198.8305740000001</v>
      </c>
      <c r="J88" s="647">
        <f t="shared" si="16"/>
        <v>167.20231246204452</v>
      </c>
    </row>
    <row r="89" spans="1:10" s="641" customFormat="1" ht="30" customHeight="1">
      <c r="A89" s="648"/>
      <c r="B89" s="649"/>
      <c r="C89" s="644"/>
      <c r="D89" s="653" t="s">
        <v>604</v>
      </c>
      <c r="E89" s="662">
        <f>+'T6.1-6.5 Po. Decreased'!T127</f>
        <v>1050</v>
      </c>
      <c r="F89" s="1337">
        <v>1364</v>
      </c>
      <c r="G89" s="1012">
        <f t="shared" si="15"/>
        <v>-23.020527859237536</v>
      </c>
      <c r="H89" s="663">
        <f>'T6.1-6.5 Po. Decreased'!U127/1000</f>
        <v>730.072225</v>
      </c>
      <c r="I89" s="1349">
        <v>791.675522</v>
      </c>
      <c r="J89" s="1012">
        <f t="shared" si="16"/>
        <v>-7.7813820546544568</v>
      </c>
    </row>
    <row r="90" spans="1:10" s="641" customFormat="1" ht="30" customHeight="1">
      <c r="A90" s="648"/>
      <c r="B90" s="654"/>
      <c r="C90" s="655"/>
      <c r="D90" s="656" t="s">
        <v>605</v>
      </c>
      <c r="E90" s="666">
        <f>+'T6.1-6.5 Po. Decreased'!V127</f>
        <v>83226</v>
      </c>
      <c r="F90" s="1338">
        <v>77662</v>
      </c>
      <c r="G90" s="658">
        <f t="shared" si="15"/>
        <v>7.164378975560763</v>
      </c>
      <c r="H90" s="667">
        <f>+'T6.1-6.5 Po. Decreased'!W127/1000</f>
        <v>58305.577499999999</v>
      </c>
      <c r="I90" s="1350">
        <v>68717.498500000002</v>
      </c>
      <c r="J90" s="1015">
        <f t="shared" si="16"/>
        <v>-15.151775351659522</v>
      </c>
    </row>
    <row r="91" spans="1:10" s="641" customFormat="1" ht="30" customHeight="1">
      <c r="A91" s="642"/>
      <c r="B91" s="660" t="s">
        <v>718</v>
      </c>
      <c r="C91" s="661" t="s">
        <v>207</v>
      </c>
      <c r="D91" s="638"/>
      <c r="E91" s="646">
        <f>E92+E97+E98+E99+E100+E101+E102</f>
        <v>656629</v>
      </c>
      <c r="F91" s="1332">
        <v>768428</v>
      </c>
      <c r="G91" s="1012">
        <f t="shared" ref="G91:G102" si="17">(E91-F91)/F91*100</f>
        <v>-14.549053392120017</v>
      </c>
      <c r="H91" s="646">
        <f>H92+H97+H98+H99+H100+H101+H102</f>
        <v>1127676.2133572761</v>
      </c>
      <c r="I91" s="1332">
        <v>1447069.0729111878</v>
      </c>
      <c r="J91" s="1012">
        <f t="shared" ref="J91:J97" si="18">(H91-I91)/I91*100</f>
        <v>-22.071707946280881</v>
      </c>
    </row>
    <row r="92" spans="1:10" s="641" customFormat="1" ht="30" customHeight="1">
      <c r="A92" s="648"/>
      <c r="B92" s="649"/>
      <c r="C92" s="644"/>
      <c r="D92" s="645" t="s">
        <v>203</v>
      </c>
      <c r="E92" s="646">
        <f>SUM(E93:E96)</f>
        <v>415822</v>
      </c>
      <c r="F92" s="1332">
        <v>479445</v>
      </c>
      <c r="G92" s="1012">
        <f t="shared" si="17"/>
        <v>-13.270135260561691</v>
      </c>
      <c r="H92" s="646">
        <f>SUM(H93:H96)</f>
        <v>65059.969695939981</v>
      </c>
      <c r="I92" s="1332">
        <v>104560.11555571001</v>
      </c>
      <c r="J92" s="1012">
        <f t="shared" si="18"/>
        <v>-37.7774504645839</v>
      </c>
    </row>
    <row r="93" spans="1:10" s="641" customFormat="1" ht="30" customHeight="1">
      <c r="A93" s="648"/>
      <c r="B93" s="649"/>
      <c r="C93" s="644"/>
      <c r="D93" s="645" t="s">
        <v>213</v>
      </c>
      <c r="E93" s="662">
        <f>'T6.1-6.5 Po. Decreased'!B159</f>
        <v>253695</v>
      </c>
      <c r="F93" s="1334">
        <v>334152</v>
      </c>
      <c r="G93" s="1012">
        <f t="shared" si="17"/>
        <v>-24.077964519140991</v>
      </c>
      <c r="H93" s="663">
        <f>'T6.1-6.5 Po. Decreased'!C159/1000</f>
        <v>43017.206484239985</v>
      </c>
      <c r="I93" s="1334">
        <v>59948.231771420011</v>
      </c>
      <c r="J93" s="1012">
        <f t="shared" si="18"/>
        <v>-28.242743425256123</v>
      </c>
    </row>
    <row r="94" spans="1:10" s="641" customFormat="1" ht="30" customHeight="1">
      <c r="A94" s="648"/>
      <c r="B94" s="649"/>
      <c r="C94" s="644"/>
      <c r="D94" s="645" t="s">
        <v>214</v>
      </c>
      <c r="E94" s="662">
        <f>'T6.1-6.5 Po. Decreased'!D159</f>
        <v>98089</v>
      </c>
      <c r="F94" s="1334">
        <v>142378</v>
      </c>
      <c r="G94" s="1012">
        <f t="shared" si="17"/>
        <v>-31.106631642529042</v>
      </c>
      <c r="H94" s="663">
        <f>+'T6.1-6.5 Po. Decreased'!E159/1000</f>
        <v>21440.750700489996</v>
      </c>
      <c r="I94" s="1334">
        <v>39954.290723389997</v>
      </c>
      <c r="J94" s="1012">
        <f t="shared" si="18"/>
        <v>-46.33680059814408</v>
      </c>
    </row>
    <row r="95" spans="1:10" s="641" customFormat="1" ht="30" customHeight="1">
      <c r="A95" s="648"/>
      <c r="B95" s="649"/>
      <c r="C95" s="644"/>
      <c r="D95" s="645" t="s">
        <v>215</v>
      </c>
      <c r="E95" s="662">
        <f>+'T6.1-6.5 Po. Decreased'!F159</f>
        <v>64038</v>
      </c>
      <c r="F95" s="1334">
        <v>2924</v>
      </c>
      <c r="G95" s="647">
        <f t="shared" si="17"/>
        <v>2090.0820793433654</v>
      </c>
      <c r="H95" s="663">
        <f>+'T6.1-6.5 Po. Decreased'!G159/1000</f>
        <v>602.01251121000007</v>
      </c>
      <c r="I95" s="1334">
        <v>4657.9113609000005</v>
      </c>
      <c r="J95" s="1012">
        <f t="shared" si="18"/>
        <v>-87.075483740126842</v>
      </c>
    </row>
    <row r="96" spans="1:10" s="641" customFormat="1" ht="30" customHeight="1">
      <c r="A96" s="648"/>
      <c r="B96" s="649"/>
      <c r="C96" s="644"/>
      <c r="D96" s="645" t="s">
        <v>216</v>
      </c>
      <c r="E96" s="662">
        <f>+'T6.1-6.5 Po. Decreased'!H159</f>
        <v>0</v>
      </c>
      <c r="F96" s="1336">
        <v>-9</v>
      </c>
      <c r="G96" s="1012">
        <v>-100</v>
      </c>
      <c r="H96" s="1016">
        <f>+'T6.1-6.5 Po. Decreased'!I159/1000</f>
        <v>0</v>
      </c>
      <c r="I96" s="1351">
        <v>-0.31830000000000003</v>
      </c>
      <c r="J96" s="1012">
        <f>(H96-I96)/I96*100</f>
        <v>-100</v>
      </c>
    </row>
    <row r="97" spans="1:10" s="641" customFormat="1" ht="30" customHeight="1">
      <c r="A97" s="648"/>
      <c r="B97" s="649"/>
      <c r="C97" s="644"/>
      <c r="D97" s="652" t="s">
        <v>208</v>
      </c>
      <c r="E97" s="647">
        <f>+'T6.1-6.5 Po. Decreased'!L159</f>
        <v>7</v>
      </c>
      <c r="F97" s="1336">
        <v>20</v>
      </c>
      <c r="G97" s="1012">
        <f t="shared" si="17"/>
        <v>-65</v>
      </c>
      <c r="H97" s="671">
        <f>+'T6.1-6.5 Po. Decreased'!M159/1000</f>
        <v>1393.6439628000001</v>
      </c>
      <c r="I97" s="1336">
        <v>18.778744</v>
      </c>
      <c r="J97" s="671">
        <f t="shared" si="18"/>
        <v>7321.3907106886381</v>
      </c>
    </row>
    <row r="98" spans="1:10" s="641" customFormat="1" ht="30" customHeight="1">
      <c r="A98" s="648"/>
      <c r="B98" s="649"/>
      <c r="C98" s="644"/>
      <c r="D98" s="652" t="s">
        <v>209</v>
      </c>
      <c r="E98" s="662">
        <f>+'T6.1-6.5 Po. Decreased'!N159</f>
        <v>2548</v>
      </c>
      <c r="F98" s="1334">
        <v>3920</v>
      </c>
      <c r="G98" s="1012">
        <f t="shared" si="17"/>
        <v>-35</v>
      </c>
      <c r="H98" s="663">
        <f>+'T6.1-6.5 Po. Decreased'!O159/1000</f>
        <v>464913.81943860615</v>
      </c>
      <c r="I98" s="1334">
        <v>632231.4736340777</v>
      </c>
      <c r="J98" s="1012">
        <f>(H98-I98)/I98*100</f>
        <v>-26.464619553614867</v>
      </c>
    </row>
    <row r="99" spans="1:10" s="641" customFormat="1" ht="30" customHeight="1">
      <c r="A99" s="648"/>
      <c r="B99" s="649"/>
      <c r="C99" s="644"/>
      <c r="D99" s="653" t="s">
        <v>602</v>
      </c>
      <c r="E99" s="662">
        <f>+'T6.1-6.5 Po. Decreased'!P159</f>
        <v>268</v>
      </c>
      <c r="F99" s="1334">
        <v>628</v>
      </c>
      <c r="G99" s="1012">
        <f t="shared" si="17"/>
        <v>-57.324840764331206</v>
      </c>
      <c r="H99" s="663">
        <f>+'T6.1-6.5 Po. Decreased'!Q159/1000</f>
        <v>361.47086641999999</v>
      </c>
      <c r="I99" s="1349">
        <v>380.6804563</v>
      </c>
      <c r="J99" s="1012">
        <f>(H99-I99)/I99*100</f>
        <v>-5.046119274602753</v>
      </c>
    </row>
    <row r="100" spans="1:10" s="641" customFormat="1" ht="30" customHeight="1">
      <c r="A100" s="648"/>
      <c r="B100" s="649"/>
      <c r="C100" s="644"/>
      <c r="D100" s="653" t="s">
        <v>603</v>
      </c>
      <c r="E100" s="662">
        <f>+'T6.1-6.5 Po. Decreased'!R159</f>
        <v>1564</v>
      </c>
      <c r="F100" s="1334">
        <v>1490</v>
      </c>
      <c r="G100" s="647">
        <f t="shared" si="17"/>
        <v>4.9664429530201346</v>
      </c>
      <c r="H100" s="663">
        <f>+'T6.1-6.5 Po. Decreased'!S159/1000</f>
        <v>7222.2099923999995</v>
      </c>
      <c r="I100" s="1349">
        <v>6593.8424665399907</v>
      </c>
      <c r="J100" s="647">
        <f t="shared" ref="J100:J102" si="19">(H100-I100)/I100*100</f>
        <v>9.5296108308413103</v>
      </c>
    </row>
    <row r="101" spans="1:10" s="641" customFormat="1" ht="30" customHeight="1">
      <c r="A101" s="648"/>
      <c r="B101" s="649"/>
      <c r="C101" s="644"/>
      <c r="D101" s="653" t="s">
        <v>604</v>
      </c>
      <c r="E101" s="662">
        <f>+'T6.1-6.5 Po. Decreased'!T159</f>
        <v>32</v>
      </c>
      <c r="F101" s="1334">
        <v>16</v>
      </c>
      <c r="G101" s="647">
        <f t="shared" si="17"/>
        <v>100</v>
      </c>
      <c r="H101" s="663">
        <f>+'T6.1-6.5 Po. Decreased'!U159/1000</f>
        <v>211.89196299999998</v>
      </c>
      <c r="I101" s="1349">
        <v>252.31332156000101</v>
      </c>
      <c r="J101" s="1012">
        <f t="shared" si="19"/>
        <v>-16.020302974921876</v>
      </c>
    </row>
    <row r="102" spans="1:10" s="641" customFormat="1" ht="30" customHeight="1">
      <c r="A102" s="648"/>
      <c r="B102" s="654"/>
      <c r="C102" s="655"/>
      <c r="D102" s="656" t="s">
        <v>605</v>
      </c>
      <c r="E102" s="666">
        <f>+'T6.1-6.5 Po. Decreased'!V159</f>
        <v>236388</v>
      </c>
      <c r="F102" s="1340">
        <v>282909</v>
      </c>
      <c r="G102" s="1012">
        <f t="shared" si="17"/>
        <v>-16.443803484512685</v>
      </c>
      <c r="H102" s="667">
        <f>+'T6.1-6.5 Po. Decreased'!W159/1000</f>
        <v>588513.20743811002</v>
      </c>
      <c r="I102" s="1350">
        <v>703031.86873300001</v>
      </c>
      <c r="J102" s="1012">
        <f t="shared" si="19"/>
        <v>-16.289256061930001</v>
      </c>
    </row>
    <row r="103" spans="1:10" s="641" customFormat="1" ht="30" customHeight="1">
      <c r="A103" s="673" t="s">
        <v>220</v>
      </c>
      <c r="B103" s="930" t="s">
        <v>819</v>
      </c>
      <c r="C103" s="931"/>
      <c r="D103" s="932"/>
      <c r="E103" s="639">
        <f>E104+E109+E110+E111+E112+E113+E114</f>
        <v>26258736</v>
      </c>
      <c r="F103" s="1333">
        <v>26158821</v>
      </c>
      <c r="G103" s="640">
        <f>(E103-F103)/F103*100</f>
        <v>0.38195528766376741</v>
      </c>
      <c r="H103" s="639">
        <f>H104+H109+H110+H111+H112+H113+H114</f>
        <v>18679145.284675848</v>
      </c>
      <c r="I103" s="1333">
        <v>17697766.093523845</v>
      </c>
      <c r="J103" s="640">
        <f t="shared" ref="J103:J114" si="20">(H103-I103)/I103*100</f>
        <v>5.5452150625446412</v>
      </c>
    </row>
    <row r="104" spans="1:10" s="641" customFormat="1" ht="30" customHeight="1">
      <c r="A104" s="676"/>
      <c r="B104" s="669">
        <v>3.1</v>
      </c>
      <c r="C104" s="644" t="s">
        <v>203</v>
      </c>
      <c r="D104" s="645"/>
      <c r="E104" s="674">
        <f>SUM(E105:E108)</f>
        <v>20943264</v>
      </c>
      <c r="F104" s="1341">
        <v>20894854</v>
      </c>
      <c r="G104" s="675">
        <f t="shared" ref="G104:G114" si="21">(E104-F104)/F104*100</f>
        <v>0.23168383947549956</v>
      </c>
      <c r="H104" s="674">
        <f>SUM(H105:H108)</f>
        <v>5435611.767450843</v>
      </c>
      <c r="I104" s="1341">
        <v>5247222.1686796397</v>
      </c>
      <c r="J104" s="675">
        <f t="shared" si="20"/>
        <v>3.5902729618671332</v>
      </c>
    </row>
    <row r="105" spans="1:10" s="641" customFormat="1" ht="30" customHeight="1">
      <c r="A105" s="676"/>
      <c r="B105" s="669"/>
      <c r="C105" s="644"/>
      <c r="D105" s="645" t="s">
        <v>204</v>
      </c>
      <c r="E105" s="646">
        <f>'T7 Po. Inforce 2018'!B31</f>
        <v>8289313</v>
      </c>
      <c r="F105" s="1332">
        <v>8172585</v>
      </c>
      <c r="G105" s="647">
        <f t="shared" si="21"/>
        <v>1.4282873778614722</v>
      </c>
      <c r="H105" s="646">
        <f>'T7 Po. Inforce 2018'!C31/1000</f>
        <v>2216363.8239837899</v>
      </c>
      <c r="I105" s="1332">
        <v>2085000.0410201286</v>
      </c>
      <c r="J105" s="647">
        <f t="shared" si="20"/>
        <v>6.3004211213055346</v>
      </c>
    </row>
    <row r="106" spans="1:10" s="641" customFormat="1" ht="30" customHeight="1">
      <c r="A106" s="676"/>
      <c r="B106" s="669"/>
      <c r="C106" s="644"/>
      <c r="D106" s="645" t="s">
        <v>205</v>
      </c>
      <c r="E106" s="677">
        <f>'T7 Po. Inforce 2018'!D31</f>
        <v>11129845</v>
      </c>
      <c r="F106" s="1334">
        <v>11129684</v>
      </c>
      <c r="G106" s="1370">
        <f t="shared" si="21"/>
        <v>1.4465819514731953E-3</v>
      </c>
      <c r="H106" s="677">
        <f>'T7 Po. Inforce 2018'!E31/1000</f>
        <v>2599354.5491101132</v>
      </c>
      <c r="I106" s="1334">
        <v>2540572.5769831729</v>
      </c>
      <c r="J106" s="647">
        <f t="shared" si="20"/>
        <v>2.3137293010043223</v>
      </c>
    </row>
    <row r="107" spans="1:10" s="641" customFormat="1" ht="30" customHeight="1">
      <c r="A107" s="676"/>
      <c r="B107" s="669"/>
      <c r="C107" s="644"/>
      <c r="D107" s="645" t="s">
        <v>206</v>
      </c>
      <c r="E107" s="646">
        <f>'T7 Po. Inforce 2018'!F31</f>
        <v>1524008</v>
      </c>
      <c r="F107" s="1334">
        <v>1592500</v>
      </c>
      <c r="G107" s="1012">
        <f t="shared" si="21"/>
        <v>-4.3009105180533753</v>
      </c>
      <c r="H107" s="646">
        <f>'T7 Po. Inforce 2018'!G31/1000</f>
        <v>619875.97021093976</v>
      </c>
      <c r="I107" s="1334">
        <v>621633.88063033891</v>
      </c>
      <c r="J107" s="1012">
        <f t="shared" si="20"/>
        <v>-0.28278870797978778</v>
      </c>
    </row>
    <row r="108" spans="1:10" s="641" customFormat="1" ht="30" customHeight="1">
      <c r="A108" s="676"/>
      <c r="B108" s="669"/>
      <c r="C108" s="644"/>
      <c r="D108" s="645" t="s">
        <v>207</v>
      </c>
      <c r="E108" s="647">
        <f>'T7 Po. Inforce 2018'!H31</f>
        <v>98</v>
      </c>
      <c r="F108" s="1336">
        <v>85</v>
      </c>
      <c r="G108" s="647">
        <f>(E108-F108)/F108*100</f>
        <v>15.294117647058824</v>
      </c>
      <c r="H108" s="647">
        <f>'T7 Po. Inforce 2018'!I31/1000</f>
        <v>17.424146</v>
      </c>
      <c r="I108" s="1336">
        <v>15.670045999999999</v>
      </c>
      <c r="J108" s="647">
        <f t="shared" si="20"/>
        <v>11.193968415919144</v>
      </c>
    </row>
    <row r="109" spans="1:10" s="641" customFormat="1" ht="30" customHeight="1">
      <c r="A109" s="676"/>
      <c r="B109" s="669">
        <v>3.2</v>
      </c>
      <c r="C109" s="644" t="s">
        <v>208</v>
      </c>
      <c r="D109" s="652"/>
      <c r="E109" s="646">
        <f>'T7 Po. Inforce 2018'!L31</f>
        <v>1271202</v>
      </c>
      <c r="F109" s="1342">
        <v>1375350</v>
      </c>
      <c r="G109" s="1012">
        <f>(E109-F109)/F109*100</f>
        <v>-7.5724724615552406</v>
      </c>
      <c r="H109" s="646">
        <f>'T7 Po. Inforce 2018'!M31/1000</f>
        <v>102795.24093595002</v>
      </c>
      <c r="I109" s="1334">
        <v>108785.83623864003</v>
      </c>
      <c r="J109" s="1012">
        <f t="shared" si="20"/>
        <v>-5.5067787405233819</v>
      </c>
    </row>
    <row r="110" spans="1:10" s="641" customFormat="1" ht="30" customHeight="1">
      <c r="A110" s="676"/>
      <c r="B110" s="669">
        <v>3.3</v>
      </c>
      <c r="C110" s="644" t="s">
        <v>209</v>
      </c>
      <c r="D110" s="652"/>
      <c r="E110" s="646">
        <f>'T7 Po. Inforce 2018'!N31</f>
        <v>1649599</v>
      </c>
      <c r="F110" s="1342">
        <v>1523138</v>
      </c>
      <c r="G110" s="647">
        <f t="shared" si="21"/>
        <v>8.3026620043620483</v>
      </c>
      <c r="H110" s="646">
        <f>'T7 Po. Inforce 2018'!O31/1000</f>
        <v>8920039.9823737442</v>
      </c>
      <c r="I110" s="1334">
        <v>8231854.7115338231</v>
      </c>
      <c r="J110" s="647">
        <f t="shared" si="20"/>
        <v>8.3600269314239775</v>
      </c>
    </row>
    <row r="111" spans="1:10" s="641" customFormat="1" ht="30" customHeight="1">
      <c r="A111" s="676"/>
      <c r="B111" s="669">
        <v>3.4</v>
      </c>
      <c r="C111" s="653" t="s">
        <v>602</v>
      </c>
      <c r="D111" s="653"/>
      <c r="E111" s="646">
        <f>'T7 Po. Inforce 2018'!P31</f>
        <v>161343</v>
      </c>
      <c r="F111" s="1332">
        <v>138184</v>
      </c>
      <c r="G111" s="647">
        <f t="shared" si="21"/>
        <v>16.759538007294623</v>
      </c>
      <c r="H111" s="646">
        <f>'T7 Po. Inforce 2018'!Q31/1000</f>
        <v>62427.068888979986</v>
      </c>
      <c r="I111" s="1332">
        <v>53720.699802470001</v>
      </c>
      <c r="J111" s="647">
        <f t="shared" si="20"/>
        <v>16.206730587135201</v>
      </c>
    </row>
    <row r="112" spans="1:10" s="641" customFormat="1" ht="30" customHeight="1">
      <c r="A112" s="676"/>
      <c r="B112" s="669">
        <v>3.5</v>
      </c>
      <c r="C112" s="653" t="s">
        <v>603</v>
      </c>
      <c r="D112" s="653"/>
      <c r="E112" s="646">
        <f>'T7 Po. Inforce 2018'!R31</f>
        <v>258251</v>
      </c>
      <c r="F112" s="1332">
        <v>169138</v>
      </c>
      <c r="G112" s="647">
        <f t="shared" si="21"/>
        <v>52.686563634428694</v>
      </c>
      <c r="H112" s="646">
        <f>'T7 Po. Inforce 2018'!S31/1000</f>
        <v>477694.49297933001</v>
      </c>
      <c r="I112" s="1332">
        <v>287573.58237327001</v>
      </c>
      <c r="J112" s="647">
        <f t="shared" si="20"/>
        <v>66.112091742586912</v>
      </c>
    </row>
    <row r="113" spans="1:10" s="641" customFormat="1" ht="30" customHeight="1">
      <c r="A113" s="676"/>
      <c r="B113" s="669">
        <v>3.6</v>
      </c>
      <c r="C113" s="653" t="s">
        <v>604</v>
      </c>
      <c r="D113" s="653"/>
      <c r="E113" s="646">
        <f>'T7 Po. Inforce 2018'!T31</f>
        <v>77575</v>
      </c>
      <c r="F113" s="1332">
        <v>84865</v>
      </c>
      <c r="G113" s="1012">
        <f t="shared" si="21"/>
        <v>-8.5901137100100158</v>
      </c>
      <c r="H113" s="646">
        <f>'T7 Po. Inforce 2018'!U31/1000</f>
        <v>37674.485416999996</v>
      </c>
      <c r="I113" s="1332">
        <v>39503.229932000002</v>
      </c>
      <c r="J113" s="1012">
        <f t="shared" si="20"/>
        <v>-4.6293544050650208</v>
      </c>
    </row>
    <row r="114" spans="1:10" s="641" customFormat="1" ht="30" customHeight="1">
      <c r="A114" s="678"/>
      <c r="B114" s="679">
        <v>3.7</v>
      </c>
      <c r="C114" s="656" t="s">
        <v>605</v>
      </c>
      <c r="D114" s="656"/>
      <c r="E114" s="657">
        <f>'T7 Po. Inforce 2018'!V31</f>
        <v>1897502</v>
      </c>
      <c r="F114" s="1339">
        <v>1973292</v>
      </c>
      <c r="G114" s="1015">
        <f t="shared" si="21"/>
        <v>-3.8407899084372712</v>
      </c>
      <c r="H114" s="657">
        <f>'T7 Po. Inforce 2018'!W31/1000</f>
        <v>3642902.2466300004</v>
      </c>
      <c r="I114" s="1339">
        <v>3729105.8649639999</v>
      </c>
      <c r="J114" s="1015">
        <f t="shared" si="20"/>
        <v>-2.311643097716984</v>
      </c>
    </row>
    <row r="115" spans="1:10" s="865" customFormat="1" ht="30" customHeight="1">
      <c r="A115" s="1454" t="s">
        <v>720</v>
      </c>
      <c r="B115" s="1454"/>
      <c r="C115" s="1454"/>
      <c r="D115" s="1454"/>
      <c r="E115" s="863"/>
      <c r="F115" s="863"/>
      <c r="G115" s="864"/>
      <c r="H115" s="863"/>
      <c r="I115" s="863"/>
      <c r="J115" s="864"/>
    </row>
    <row r="116" spans="1:10" s="865" customFormat="1" ht="30" customHeight="1">
      <c r="A116" s="1454" t="s">
        <v>719</v>
      </c>
      <c r="B116" s="1454"/>
      <c r="C116" s="1454"/>
      <c r="D116" s="1454"/>
      <c r="I116" s="866" t="s">
        <v>222</v>
      </c>
    </row>
  </sheetData>
  <mergeCells count="8">
    <mergeCell ref="A116:D116"/>
    <mergeCell ref="A115:D115"/>
    <mergeCell ref="C3:D3"/>
    <mergeCell ref="E3:F3"/>
    <mergeCell ref="H3:I3"/>
    <mergeCell ref="C4:D4"/>
    <mergeCell ref="A1:D1"/>
    <mergeCell ref="A2:D2"/>
  </mergeCells>
  <printOptions horizontalCentered="1"/>
  <pageMargins left="0.25" right="0.25" top="0.75" bottom="0.75" header="0.3" footer="0.3"/>
  <pageSetup paperSize="9" scale="55" orientation="portrait" r:id="rId1"/>
  <headerFooter alignWithMargins="0"/>
  <rowBreaks count="2" manualBreakCount="2">
    <brk id="41" max="9" man="1"/>
    <brk id="78" max="9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B67"/>
  <sheetViews>
    <sheetView view="pageBreakPreview" zoomScale="60" zoomScaleNormal="70" workbookViewId="0">
      <pane xSplit="2" ySplit="5" topLeftCell="C6" activePane="bottomRight" state="frozen"/>
      <selection activeCell="A4" sqref="A4:A8"/>
      <selection pane="topRight" activeCell="A4" sqref="A4:A8"/>
      <selection pane="bottomLeft" activeCell="A4" sqref="A4:A8"/>
      <selection pane="bottomRight" sqref="A1:XFD1048576"/>
    </sheetView>
  </sheetViews>
  <sheetFormatPr defaultColWidth="19.42578125" defaultRowHeight="30" customHeight="1"/>
  <cols>
    <col min="1" max="1" width="53.5703125" style="362" customWidth="1"/>
    <col min="2" max="2" width="8" style="361" hidden="1" customWidth="1"/>
    <col min="3" max="3" width="12.85546875" style="613" bestFit="1" customWidth="1"/>
    <col min="4" max="4" width="14.28515625" style="613" bestFit="1" customWidth="1"/>
    <col min="5" max="5" width="11.5703125" style="613" bestFit="1" customWidth="1"/>
    <col min="6" max="7" width="14.28515625" style="613" bestFit="1" customWidth="1"/>
    <col min="8" max="8" width="9.7109375" style="613" bestFit="1" customWidth="1"/>
    <col min="9" max="9" width="12.85546875" style="613" bestFit="1" customWidth="1"/>
    <col min="10" max="10" width="14.28515625" style="613" bestFit="1" customWidth="1"/>
    <col min="11" max="11" width="12.85546875" style="613" bestFit="1" customWidth="1"/>
    <col min="12" max="12" width="14.28515625" style="613" bestFit="1" customWidth="1"/>
    <col min="13" max="13" width="12.42578125" style="613" bestFit="1" customWidth="1"/>
    <col min="14" max="14" width="14.28515625" style="613" bestFit="1" customWidth="1"/>
    <col min="15" max="15" width="12.85546875" style="613" bestFit="1" customWidth="1"/>
    <col min="16" max="16" width="12.42578125" style="613" bestFit="1" customWidth="1"/>
    <col min="17" max="17" width="14.28515625" style="613" bestFit="1" customWidth="1"/>
    <col min="18" max="18" width="11.5703125" style="613" bestFit="1" customWidth="1"/>
    <col min="19" max="19" width="14.28515625" style="613" bestFit="1" customWidth="1"/>
    <col min="20" max="20" width="11.5703125" style="613" bestFit="1" customWidth="1"/>
    <col min="21" max="21" width="12.85546875" style="613" bestFit="1" customWidth="1"/>
    <col min="22" max="22" width="14.28515625" style="613" bestFit="1" customWidth="1"/>
    <col min="23" max="24" width="12.85546875" style="613" bestFit="1" customWidth="1"/>
    <col min="25" max="25" width="16" style="613" bestFit="1" customWidth="1"/>
    <col min="26" max="26" width="9.7109375" style="613" bestFit="1" customWidth="1"/>
    <col min="27" max="27" width="11.5703125" style="613" bestFit="1" customWidth="1"/>
    <col min="28" max="28" width="16" style="613" bestFit="1" customWidth="1"/>
    <col min="29" max="16384" width="19.42578125" style="321"/>
  </cols>
  <sheetData>
    <row r="1" spans="1:28" ht="28.5">
      <c r="A1" s="1660" t="s">
        <v>937</v>
      </c>
      <c r="B1" s="1660"/>
      <c r="C1" s="1660"/>
      <c r="D1" s="1660"/>
      <c r="E1" s="1660"/>
      <c r="F1" s="1660"/>
      <c r="G1" s="1306"/>
      <c r="H1" s="1306"/>
      <c r="I1" s="1306"/>
      <c r="J1" s="1306"/>
      <c r="K1" s="1306"/>
      <c r="L1" s="1306"/>
      <c r="M1" s="1306"/>
      <c r="N1" s="1306"/>
      <c r="O1" s="1306"/>
      <c r="P1" s="1306"/>
      <c r="Q1" s="1306"/>
      <c r="R1" s="1306"/>
      <c r="S1" s="1306"/>
      <c r="T1" s="1306"/>
      <c r="U1" s="1306"/>
      <c r="V1" s="1306"/>
      <c r="W1" s="1306"/>
      <c r="X1" s="1306"/>
      <c r="Y1" s="1306"/>
      <c r="Z1" s="1306"/>
      <c r="AA1" s="1306"/>
      <c r="AB1" s="1306"/>
    </row>
    <row r="2" spans="1:28" s="322" customFormat="1" ht="28.5">
      <c r="A2" s="1660" t="s">
        <v>938</v>
      </c>
      <c r="B2" s="1660"/>
      <c r="C2" s="1660"/>
      <c r="D2" s="1660"/>
      <c r="E2" s="1660"/>
      <c r="F2" s="1660"/>
      <c r="G2" s="1307"/>
      <c r="H2" s="1307"/>
      <c r="I2" s="1307"/>
      <c r="J2" s="1307"/>
      <c r="K2" s="1307"/>
      <c r="L2" s="1307"/>
      <c r="M2" s="1307"/>
      <c r="N2" s="1307"/>
      <c r="O2" s="1307"/>
      <c r="P2" s="1307"/>
      <c r="Q2" s="1307"/>
      <c r="R2" s="1307"/>
      <c r="S2" s="1307"/>
      <c r="T2" s="1307"/>
      <c r="U2" s="1307"/>
      <c r="V2" s="1307"/>
      <c r="W2" s="1307"/>
      <c r="X2" s="1307"/>
      <c r="Y2" s="1307"/>
      <c r="Z2" s="1307"/>
      <c r="AA2" s="1307"/>
      <c r="AB2" s="1307"/>
    </row>
    <row r="3" spans="1:28" s="322" customFormat="1" ht="20.25" hidden="1" customHeight="1">
      <c r="A3" s="323"/>
      <c r="B3" s="323"/>
      <c r="C3" s="614"/>
      <c r="D3" s="614"/>
      <c r="E3" s="614"/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4"/>
      <c r="R3" s="614"/>
      <c r="S3" s="614"/>
      <c r="T3" s="614"/>
      <c r="U3" s="614"/>
      <c r="V3" s="614"/>
      <c r="W3" s="614"/>
      <c r="X3" s="614"/>
      <c r="Y3" s="614"/>
      <c r="Z3" s="614"/>
      <c r="AA3" s="614"/>
      <c r="AB3" s="395" t="s">
        <v>67</v>
      </c>
    </row>
    <row r="4" spans="1:28" ht="18.75">
      <c r="A4" s="323"/>
      <c r="B4" s="323"/>
      <c r="C4" s="614"/>
      <c r="D4" s="614"/>
      <c r="E4" s="614"/>
      <c r="F4" s="614"/>
      <c r="G4" s="614"/>
      <c r="H4" s="614"/>
      <c r="I4" s="614"/>
      <c r="J4" s="614"/>
      <c r="K4" s="614"/>
      <c r="L4" s="614"/>
      <c r="M4" s="614"/>
      <c r="N4" s="614"/>
      <c r="O4" s="614"/>
      <c r="P4" s="614"/>
      <c r="Q4" s="614"/>
      <c r="R4" s="614"/>
      <c r="S4" s="614"/>
      <c r="T4" s="614"/>
      <c r="U4" s="614"/>
      <c r="V4" s="614"/>
      <c r="W4" s="614"/>
      <c r="X4" s="614"/>
      <c r="Y4" s="1668" t="s">
        <v>558</v>
      </c>
      <c r="Z4" s="1668"/>
      <c r="AA4" s="1668"/>
      <c r="AB4" s="1668"/>
    </row>
    <row r="5" spans="1:28" s="326" customFormat="1" ht="60" customHeight="1">
      <c r="A5" s="1666" t="s">
        <v>0</v>
      </c>
      <c r="B5" s="1667"/>
      <c r="C5" s="1308" t="s">
        <v>799</v>
      </c>
      <c r="D5" s="1308" t="s">
        <v>169</v>
      </c>
      <c r="E5" s="1308" t="s">
        <v>170</v>
      </c>
      <c r="F5" s="1308" t="s">
        <v>171</v>
      </c>
      <c r="G5" s="1308" t="s">
        <v>172</v>
      </c>
      <c r="H5" s="1308" t="s">
        <v>173</v>
      </c>
      <c r="I5" s="1308" t="s">
        <v>174</v>
      </c>
      <c r="J5" s="1308" t="s">
        <v>175</v>
      </c>
      <c r="K5" s="1308" t="s">
        <v>176</v>
      </c>
      <c r="L5" s="1308" t="s">
        <v>177</v>
      </c>
      <c r="M5" s="1308" t="s">
        <v>178</v>
      </c>
      <c r="N5" s="1308" t="s">
        <v>179</v>
      </c>
      <c r="O5" s="1308" t="s">
        <v>180</v>
      </c>
      <c r="P5" s="1308" t="s">
        <v>181</v>
      </c>
      <c r="Q5" s="1308" t="s">
        <v>182</v>
      </c>
      <c r="R5" s="1308" t="s">
        <v>183</v>
      </c>
      <c r="S5" s="1308" t="s">
        <v>184</v>
      </c>
      <c r="T5" s="1308" t="s">
        <v>796</v>
      </c>
      <c r="U5" s="1308" t="s">
        <v>344</v>
      </c>
      <c r="V5" s="1308" t="s">
        <v>185</v>
      </c>
      <c r="W5" s="1308" t="s">
        <v>186</v>
      </c>
      <c r="X5" s="1308" t="s">
        <v>187</v>
      </c>
      <c r="Y5" s="1290" t="s">
        <v>189</v>
      </c>
      <c r="Z5" s="1290" t="s">
        <v>191</v>
      </c>
      <c r="AA5" s="1308" t="s">
        <v>192</v>
      </c>
      <c r="AB5" s="1290" t="s">
        <v>190</v>
      </c>
    </row>
    <row r="6" spans="1:28" s="814" customFormat="1" ht="45" customHeight="1">
      <c r="A6" s="827" t="s">
        <v>1</v>
      </c>
      <c r="B6" s="813"/>
      <c r="C6" s="976"/>
      <c r="D6" s="976"/>
      <c r="E6" s="976"/>
      <c r="F6" s="976"/>
      <c r="G6" s="976"/>
      <c r="H6" s="976"/>
      <c r="I6" s="976"/>
      <c r="J6" s="976"/>
      <c r="K6" s="976"/>
      <c r="L6" s="976"/>
      <c r="M6" s="976"/>
      <c r="N6" s="976"/>
      <c r="O6" s="976"/>
      <c r="P6" s="976"/>
      <c r="Q6" s="976"/>
      <c r="R6" s="976"/>
      <c r="S6" s="976"/>
      <c r="T6" s="976"/>
      <c r="U6" s="976"/>
      <c r="V6" s="976"/>
      <c r="W6" s="976"/>
      <c r="X6" s="976"/>
      <c r="Y6" s="974"/>
      <c r="Z6" s="974"/>
      <c r="AA6" s="976"/>
      <c r="AB6" s="974"/>
    </row>
    <row r="7" spans="1:28" s="326" customFormat="1" ht="45" customHeight="1">
      <c r="A7" s="828" t="s">
        <v>2</v>
      </c>
      <c r="B7" s="815"/>
      <c r="C7" s="973">
        <v>8141.4729533700001</v>
      </c>
      <c r="D7" s="973">
        <v>614742.4083530698</v>
      </c>
      <c r="E7" s="973">
        <v>4330.7892285526286</v>
      </c>
      <c r="F7" s="973">
        <v>159168.53818473566</v>
      </c>
      <c r="G7" s="973">
        <v>284589.90558264207</v>
      </c>
      <c r="H7" s="973">
        <v>181.43108817000001</v>
      </c>
      <c r="I7" s="973">
        <v>15890.562189709999</v>
      </c>
      <c r="J7" s="973">
        <v>111175.08389872305</v>
      </c>
      <c r="K7" s="973">
        <v>14580.755519085538</v>
      </c>
      <c r="L7" s="973">
        <v>224330.27814020819</v>
      </c>
      <c r="M7" s="973">
        <v>3820.8680120199997</v>
      </c>
      <c r="N7" s="973">
        <v>418123.83504305303</v>
      </c>
      <c r="O7" s="973">
        <v>71354.307639039995</v>
      </c>
      <c r="P7" s="973">
        <v>7555.2799326454569</v>
      </c>
      <c r="Q7" s="973">
        <v>88863.339558370004</v>
      </c>
      <c r="R7" s="973">
        <v>1063.2323646899999</v>
      </c>
      <c r="S7" s="973">
        <v>291027.11789739522</v>
      </c>
      <c r="T7" s="973">
        <v>8319.5165484999998</v>
      </c>
      <c r="U7" s="973">
        <v>35357.100642209996</v>
      </c>
      <c r="V7" s="973">
        <v>329057.8540010103</v>
      </c>
      <c r="W7" s="973">
        <v>17176.800007149999</v>
      </c>
      <c r="X7" s="973">
        <v>8755.1013505399987</v>
      </c>
      <c r="Y7" s="974">
        <v>2717605.5781348906</v>
      </c>
      <c r="Z7" s="975">
        <v>77.381056924804426</v>
      </c>
      <c r="AA7" s="973">
        <v>769.13064304</v>
      </c>
      <c r="AB7" s="975">
        <v>2718374.7087779306</v>
      </c>
    </row>
    <row r="8" spans="1:28" s="326" customFormat="1" ht="45" customHeight="1">
      <c r="A8" s="829" t="s">
        <v>3</v>
      </c>
      <c r="B8" s="815" t="s">
        <v>4</v>
      </c>
      <c r="C8" s="976">
        <v>7555.182425</v>
      </c>
      <c r="D8" s="976">
        <v>598901.02692124003</v>
      </c>
      <c r="E8" s="976">
        <v>4305.7616381600001</v>
      </c>
      <c r="F8" s="976">
        <v>156333.783676199</v>
      </c>
      <c r="G8" s="976">
        <v>283202.34616603475</v>
      </c>
      <c r="H8" s="976">
        <v>149.96185887999999</v>
      </c>
      <c r="I8" s="976">
        <v>15789.10477</v>
      </c>
      <c r="J8" s="976">
        <v>110211.255973661</v>
      </c>
      <c r="K8" s="977">
        <v>13803.4119211086</v>
      </c>
      <c r="L8" s="976">
        <v>221852.75897217638</v>
      </c>
      <c r="M8" s="976">
        <v>3801.5348896799997</v>
      </c>
      <c r="N8" s="976">
        <v>414508.28280056658</v>
      </c>
      <c r="O8" s="976">
        <v>70120.142730129999</v>
      </c>
      <c r="P8" s="976">
        <v>7405.5113006400006</v>
      </c>
      <c r="Q8" s="976">
        <v>88595.324563350005</v>
      </c>
      <c r="R8" s="976">
        <v>969.40992700000004</v>
      </c>
      <c r="S8" s="976">
        <v>290686.36940547399</v>
      </c>
      <c r="T8" s="976">
        <v>7907.2977036000002</v>
      </c>
      <c r="U8" s="976">
        <v>34813.342011029999</v>
      </c>
      <c r="V8" s="976">
        <v>323869.62798011</v>
      </c>
      <c r="W8" s="976">
        <v>16461.435731049998</v>
      </c>
      <c r="X8" s="976">
        <v>8590.1821033799988</v>
      </c>
      <c r="Y8" s="974">
        <v>2679833.0554684708</v>
      </c>
      <c r="Z8" s="975">
        <v>76.305522730232425</v>
      </c>
      <c r="AA8" s="976">
        <v>526.23706542000002</v>
      </c>
      <c r="AB8" s="975">
        <v>2680359.2925338908</v>
      </c>
    </row>
    <row r="9" spans="1:28" s="326" customFormat="1" ht="45" customHeight="1">
      <c r="A9" s="829" t="s">
        <v>5</v>
      </c>
      <c r="B9" s="815"/>
      <c r="C9" s="973">
        <v>586.29052836999995</v>
      </c>
      <c r="D9" s="973">
        <v>15841.38143182973</v>
      </c>
      <c r="E9" s="973">
        <v>25.027590392628522</v>
      </c>
      <c r="F9" s="973">
        <v>2834.7545085366492</v>
      </c>
      <c r="G9" s="973">
        <v>1387.5594166073329</v>
      </c>
      <c r="H9" s="973">
        <v>31.469229290000001</v>
      </c>
      <c r="I9" s="973">
        <v>101.45741971</v>
      </c>
      <c r="J9" s="973">
        <v>963.82792506204896</v>
      </c>
      <c r="K9" s="973">
        <v>777.3435979769381</v>
      </c>
      <c r="L9" s="973">
        <v>2477.5191680318139</v>
      </c>
      <c r="M9" s="973">
        <v>19.333122339999999</v>
      </c>
      <c r="N9" s="973">
        <v>3615.5522424864357</v>
      </c>
      <c r="O9" s="973">
        <v>1234.1649089099999</v>
      </c>
      <c r="P9" s="973">
        <v>149.768632005456</v>
      </c>
      <c r="Q9" s="973">
        <v>268.01499502000001</v>
      </c>
      <c r="R9" s="973">
        <v>93.822437690000001</v>
      </c>
      <c r="S9" s="973">
        <v>340.74849192120547</v>
      </c>
      <c r="T9" s="973">
        <v>412.21884490000002</v>
      </c>
      <c r="U9" s="973">
        <v>543.75863118000007</v>
      </c>
      <c r="V9" s="973">
        <v>5188.2260209003016</v>
      </c>
      <c r="W9" s="973">
        <v>715.36427609999998</v>
      </c>
      <c r="X9" s="973">
        <v>164.91924716</v>
      </c>
      <c r="Y9" s="974">
        <v>37772.52266642054</v>
      </c>
      <c r="Z9" s="975">
        <v>1.0755341945720254</v>
      </c>
      <c r="AA9" s="973">
        <v>242.89357762000003</v>
      </c>
      <c r="AB9" s="975">
        <v>38015.416244040542</v>
      </c>
    </row>
    <row r="10" spans="1:28" s="326" customFormat="1" ht="45" customHeight="1">
      <c r="A10" s="829" t="s">
        <v>6</v>
      </c>
      <c r="B10" s="815" t="s">
        <v>4</v>
      </c>
      <c r="C10" s="976">
        <v>293.62552636999999</v>
      </c>
      <c r="D10" s="976">
        <v>3079.3505130946296</v>
      </c>
      <c r="E10" s="976">
        <v>18.620190658061301</v>
      </c>
      <c r="F10" s="976">
        <v>559.71488942819906</v>
      </c>
      <c r="G10" s="976">
        <v>302.89615941359995</v>
      </c>
      <c r="H10" s="976">
        <v>18.02109634</v>
      </c>
      <c r="I10" s="976">
        <v>39.005802259999996</v>
      </c>
      <c r="J10" s="976">
        <v>299.16816222016297</v>
      </c>
      <c r="K10" s="977">
        <v>273.18667576231201</v>
      </c>
      <c r="L10" s="976">
        <v>843.5980862392471</v>
      </c>
      <c r="M10" s="976">
        <v>6.0108677699999999</v>
      </c>
      <c r="N10" s="976">
        <v>619.81824344973199</v>
      </c>
      <c r="O10" s="976">
        <v>443.65681585999999</v>
      </c>
      <c r="P10" s="976">
        <v>29.852858300000001</v>
      </c>
      <c r="Q10" s="976">
        <v>70.982523170000007</v>
      </c>
      <c r="R10" s="976">
        <v>28.829479079999999</v>
      </c>
      <c r="S10" s="976">
        <v>65.158044081205503</v>
      </c>
      <c r="T10" s="976">
        <v>159.29655683000001</v>
      </c>
      <c r="U10" s="976">
        <v>122.01609845999999</v>
      </c>
      <c r="V10" s="976">
        <v>998.85385176089994</v>
      </c>
      <c r="W10" s="976">
        <v>139.43071706000001</v>
      </c>
      <c r="X10" s="976">
        <v>32.264615120000002</v>
      </c>
      <c r="Y10" s="974">
        <v>8443.3577727280499</v>
      </c>
      <c r="Z10" s="975">
        <v>0.24041603156274108</v>
      </c>
      <c r="AA10" s="976">
        <v>23.676259000000002</v>
      </c>
      <c r="AB10" s="975">
        <v>8467.0340317280497</v>
      </c>
    </row>
    <row r="11" spans="1:28" s="326" customFormat="1" ht="45" customHeight="1">
      <c r="A11" s="829" t="s">
        <v>7</v>
      </c>
      <c r="B11" s="815" t="s">
        <v>4</v>
      </c>
      <c r="C11" s="976">
        <v>292.66500200000002</v>
      </c>
      <c r="D11" s="976">
        <v>12762.030918735099</v>
      </c>
      <c r="E11" s="976">
        <v>6.4073997345672202</v>
      </c>
      <c r="F11" s="976">
        <v>2275.0396191084501</v>
      </c>
      <c r="G11" s="976">
        <v>1084.663257193733</v>
      </c>
      <c r="H11" s="976">
        <v>13.44813295</v>
      </c>
      <c r="I11" s="976">
        <v>62.451617450000001</v>
      </c>
      <c r="J11" s="976">
        <v>664.65976284188605</v>
      </c>
      <c r="K11" s="977">
        <v>504.15692221462604</v>
      </c>
      <c r="L11" s="976">
        <v>1633.9210817925666</v>
      </c>
      <c r="M11" s="976">
        <v>13.32225457</v>
      </c>
      <c r="N11" s="976">
        <v>2995.7339990367036</v>
      </c>
      <c r="O11" s="976">
        <v>790.50809304999996</v>
      </c>
      <c r="P11" s="976">
        <v>119.915773705456</v>
      </c>
      <c r="Q11" s="976">
        <v>197.03247185000001</v>
      </c>
      <c r="R11" s="976">
        <v>64.992958610000002</v>
      </c>
      <c r="S11" s="976">
        <v>275.59044783999997</v>
      </c>
      <c r="T11" s="976">
        <v>252.92228806999998</v>
      </c>
      <c r="U11" s="976">
        <v>421.74253272000004</v>
      </c>
      <c r="V11" s="976">
        <v>4189.3721691394012</v>
      </c>
      <c r="W11" s="976">
        <v>575.93355903999998</v>
      </c>
      <c r="X11" s="976">
        <v>132.65463204</v>
      </c>
      <c r="Y11" s="974">
        <v>29329.164893692494</v>
      </c>
      <c r="Z11" s="975">
        <v>0.83511816300928454</v>
      </c>
      <c r="AA11" s="976">
        <v>219.21731862000001</v>
      </c>
      <c r="AB11" s="975">
        <v>29548.382212312496</v>
      </c>
    </row>
    <row r="12" spans="1:28" s="326" customFormat="1" ht="45" customHeight="1">
      <c r="A12" s="830" t="s">
        <v>8</v>
      </c>
      <c r="B12" s="816" t="s">
        <v>9</v>
      </c>
      <c r="C12" s="976">
        <v>175.915137810722</v>
      </c>
      <c r="D12" s="976">
        <v>332.77402807755703</v>
      </c>
      <c r="E12" s="976">
        <v>36.312057770000003</v>
      </c>
      <c r="F12" s="976">
        <v>751.25528878</v>
      </c>
      <c r="G12" s="976">
        <v>188.06178301999998</v>
      </c>
      <c r="H12" s="976">
        <v>9.3341252499999996</v>
      </c>
      <c r="I12" s="976">
        <v>64.589948150000012</v>
      </c>
      <c r="J12" s="976">
        <v>130.89668287000001</v>
      </c>
      <c r="K12" s="978">
        <v>132.44744028</v>
      </c>
      <c r="L12" s="976">
        <v>8081.31316083</v>
      </c>
      <c r="M12" s="976">
        <v>3.3232645000000001</v>
      </c>
      <c r="N12" s="976">
        <v>863.08295403</v>
      </c>
      <c r="O12" s="976">
        <v>130.33238281000001</v>
      </c>
      <c r="P12" s="976">
        <v>33.736112689999999</v>
      </c>
      <c r="Q12" s="976">
        <v>284.57708671</v>
      </c>
      <c r="R12" s="976">
        <v>8.0066234999999999</v>
      </c>
      <c r="S12" s="976">
        <v>550.19884534000005</v>
      </c>
      <c r="T12" s="976">
        <v>7.4620417799999998</v>
      </c>
      <c r="U12" s="976">
        <v>359.51741425</v>
      </c>
      <c r="V12" s="976">
        <v>999.12403065000012</v>
      </c>
      <c r="W12" s="976">
        <v>33.91876457</v>
      </c>
      <c r="X12" s="976">
        <v>18.808211150000002</v>
      </c>
      <c r="Y12" s="974">
        <v>13194.987384818281</v>
      </c>
      <c r="Z12" s="975">
        <v>0.37571385566828547</v>
      </c>
      <c r="AA12" s="976">
        <v>0</v>
      </c>
      <c r="AB12" s="979">
        <v>13194.987384818281</v>
      </c>
    </row>
    <row r="13" spans="1:28" s="326" customFormat="1" ht="45" customHeight="1">
      <c r="A13" s="830" t="s">
        <v>10</v>
      </c>
      <c r="B13" s="816" t="s">
        <v>11</v>
      </c>
      <c r="C13" s="976">
        <v>42.752019490000002</v>
      </c>
      <c r="D13" s="976">
        <v>60028.808483480003</v>
      </c>
      <c r="E13" s="976">
        <v>4.18788494</v>
      </c>
      <c r="F13" s="976">
        <v>4818.4940909699999</v>
      </c>
      <c r="G13" s="976">
        <v>7553.0988560900005</v>
      </c>
      <c r="H13" s="976">
        <v>2.1440000000000001E-3</v>
      </c>
      <c r="I13" s="976">
        <v>75.247114060000001</v>
      </c>
      <c r="J13" s="976">
        <v>548.07432721999999</v>
      </c>
      <c r="K13" s="978">
        <v>105.73031539</v>
      </c>
      <c r="L13" s="976">
        <v>916.29614203500012</v>
      </c>
      <c r="M13" s="976">
        <v>103.84533843999999</v>
      </c>
      <c r="N13" s="976">
        <v>384.04247332</v>
      </c>
      <c r="O13" s="976">
        <v>809.81039305999991</v>
      </c>
      <c r="P13" s="976">
        <v>413.75807263999997</v>
      </c>
      <c r="Q13" s="976">
        <v>320.92480320999999</v>
      </c>
      <c r="R13" s="976">
        <v>16.168248560000002</v>
      </c>
      <c r="S13" s="976">
        <v>27.198042989999998</v>
      </c>
      <c r="T13" s="976">
        <v>76.683213900000013</v>
      </c>
      <c r="U13" s="976">
        <v>10.433058000000001</v>
      </c>
      <c r="V13" s="976">
        <v>23522.510679049999</v>
      </c>
      <c r="W13" s="976">
        <v>15.661872000000001</v>
      </c>
      <c r="X13" s="976">
        <v>20.93025871</v>
      </c>
      <c r="Y13" s="974">
        <v>99814.657831555014</v>
      </c>
      <c r="Z13" s="975">
        <v>2.8421209397481073</v>
      </c>
      <c r="AA13" s="976">
        <v>0</v>
      </c>
      <c r="AB13" s="979">
        <v>99814.657831555014</v>
      </c>
    </row>
    <row r="14" spans="1:28" s="326" customFormat="1" ht="45" customHeight="1">
      <c r="A14" s="830" t="s">
        <v>12</v>
      </c>
      <c r="B14" s="817" t="s">
        <v>13</v>
      </c>
      <c r="C14" s="973">
        <v>0</v>
      </c>
      <c r="D14" s="973">
        <v>0</v>
      </c>
      <c r="E14" s="973">
        <v>0</v>
      </c>
      <c r="F14" s="973">
        <v>12.341924759999999</v>
      </c>
      <c r="G14" s="973">
        <v>0</v>
      </c>
      <c r="H14" s="973"/>
      <c r="I14" s="973">
        <v>0</v>
      </c>
      <c r="J14" s="973">
        <v>0</v>
      </c>
      <c r="K14" s="973">
        <v>0</v>
      </c>
      <c r="L14" s="973">
        <v>9865.0113736799995</v>
      </c>
      <c r="M14" s="973">
        <v>0</v>
      </c>
      <c r="N14" s="973">
        <v>0</v>
      </c>
      <c r="O14" s="973">
        <v>0</v>
      </c>
      <c r="P14" s="973">
        <v>0</v>
      </c>
      <c r="Q14" s="973">
        <v>0</v>
      </c>
      <c r="R14" s="973">
        <v>0</v>
      </c>
      <c r="S14" s="973">
        <v>1.7843383400000001</v>
      </c>
      <c r="T14" s="973">
        <v>0</v>
      </c>
      <c r="U14" s="973">
        <v>0</v>
      </c>
      <c r="V14" s="973">
        <v>0</v>
      </c>
      <c r="W14" s="973">
        <v>0</v>
      </c>
      <c r="X14" s="973">
        <v>0</v>
      </c>
      <c r="Y14" s="974">
        <v>9879.1376367799985</v>
      </c>
      <c r="Z14" s="975">
        <v>0.28129840400324141</v>
      </c>
      <c r="AA14" s="973">
        <v>0</v>
      </c>
      <c r="AB14" s="975">
        <v>9879.1376367799985</v>
      </c>
    </row>
    <row r="15" spans="1:28" s="326" customFormat="1" ht="45" customHeight="1">
      <c r="A15" s="830" t="s">
        <v>14</v>
      </c>
      <c r="B15" s="815"/>
      <c r="C15" s="973">
        <v>0</v>
      </c>
      <c r="D15" s="973">
        <v>0</v>
      </c>
      <c r="E15" s="973">
        <v>0</v>
      </c>
      <c r="F15" s="973">
        <v>0</v>
      </c>
      <c r="G15" s="973">
        <v>0</v>
      </c>
      <c r="H15" s="973">
        <v>0</v>
      </c>
      <c r="I15" s="973">
        <v>0</v>
      </c>
      <c r="J15" s="973">
        <v>0</v>
      </c>
      <c r="K15" s="973">
        <v>0</v>
      </c>
      <c r="L15" s="973">
        <v>0</v>
      </c>
      <c r="M15" s="973">
        <v>0</v>
      </c>
      <c r="N15" s="973">
        <v>0</v>
      </c>
      <c r="O15" s="973">
        <v>0</v>
      </c>
      <c r="P15" s="973">
        <v>0</v>
      </c>
      <c r="Q15" s="973">
        <v>7.6169507200000002</v>
      </c>
      <c r="R15" s="973">
        <v>0</v>
      </c>
      <c r="S15" s="973">
        <v>0</v>
      </c>
      <c r="T15" s="973">
        <v>0</v>
      </c>
      <c r="U15" s="973">
        <v>0</v>
      </c>
      <c r="V15" s="973">
        <v>0</v>
      </c>
      <c r="W15" s="973">
        <v>2570</v>
      </c>
      <c r="X15" s="973">
        <v>0</v>
      </c>
      <c r="Y15" s="974">
        <v>2577.6169507200002</v>
      </c>
      <c r="Z15" s="975">
        <v>7.3395023030124518E-2</v>
      </c>
      <c r="AA15" s="973">
        <v>0</v>
      </c>
      <c r="AB15" s="975">
        <v>2577.6169507200002</v>
      </c>
    </row>
    <row r="16" spans="1:28" s="326" customFormat="1" ht="45" customHeight="1">
      <c r="A16" s="830" t="s">
        <v>15</v>
      </c>
      <c r="B16" s="815" t="s">
        <v>16</v>
      </c>
      <c r="C16" s="976">
        <v>0</v>
      </c>
      <c r="D16" s="976">
        <v>0</v>
      </c>
      <c r="E16" s="976">
        <v>0</v>
      </c>
      <c r="F16" s="976">
        <v>0</v>
      </c>
      <c r="G16" s="976">
        <v>0</v>
      </c>
      <c r="H16" s="976">
        <v>0</v>
      </c>
      <c r="I16" s="976">
        <v>0</v>
      </c>
      <c r="J16" s="976">
        <v>0</v>
      </c>
      <c r="K16" s="976">
        <v>0</v>
      </c>
      <c r="L16" s="976">
        <v>0</v>
      </c>
      <c r="M16" s="976">
        <v>0</v>
      </c>
      <c r="N16" s="976">
        <v>0</v>
      </c>
      <c r="O16" s="976">
        <v>0</v>
      </c>
      <c r="P16" s="976">
        <v>0</v>
      </c>
      <c r="Q16" s="976">
        <v>0</v>
      </c>
      <c r="R16" s="976">
        <v>0</v>
      </c>
      <c r="S16" s="976">
        <v>0</v>
      </c>
      <c r="T16" s="976">
        <v>0</v>
      </c>
      <c r="U16" s="976">
        <v>0</v>
      </c>
      <c r="V16" s="976">
        <v>0</v>
      </c>
      <c r="W16" s="976">
        <v>0</v>
      </c>
      <c r="X16" s="976">
        <v>0</v>
      </c>
      <c r="Y16" s="974">
        <v>0</v>
      </c>
      <c r="Z16" s="975">
        <v>0</v>
      </c>
      <c r="AA16" s="976">
        <v>0</v>
      </c>
      <c r="AB16" s="975">
        <v>0</v>
      </c>
    </row>
    <row r="17" spans="1:28" s="326" customFormat="1" ht="45" customHeight="1">
      <c r="A17" s="830" t="s">
        <v>17</v>
      </c>
      <c r="B17" s="815" t="s">
        <v>16</v>
      </c>
      <c r="C17" s="976">
        <v>0</v>
      </c>
      <c r="D17" s="976">
        <v>0</v>
      </c>
      <c r="E17" s="976">
        <v>0</v>
      </c>
      <c r="F17" s="976">
        <v>0</v>
      </c>
      <c r="G17" s="976">
        <v>0</v>
      </c>
      <c r="H17" s="976">
        <v>0</v>
      </c>
      <c r="I17" s="976">
        <v>0</v>
      </c>
      <c r="J17" s="976">
        <v>0</v>
      </c>
      <c r="K17" s="976">
        <v>0</v>
      </c>
      <c r="L17" s="976">
        <v>0</v>
      </c>
      <c r="M17" s="976">
        <v>0</v>
      </c>
      <c r="N17" s="976">
        <v>0</v>
      </c>
      <c r="O17" s="976">
        <v>0</v>
      </c>
      <c r="P17" s="976">
        <v>0</v>
      </c>
      <c r="Q17" s="976">
        <v>7.6169507200000002</v>
      </c>
      <c r="R17" s="976">
        <v>0</v>
      </c>
      <c r="S17" s="976">
        <v>0</v>
      </c>
      <c r="T17" s="976">
        <v>0</v>
      </c>
      <c r="U17" s="976">
        <v>0</v>
      </c>
      <c r="V17" s="976">
        <v>0</v>
      </c>
      <c r="W17" s="976">
        <v>2570</v>
      </c>
      <c r="X17" s="976">
        <v>0</v>
      </c>
      <c r="Y17" s="974">
        <v>2577.6169507200002</v>
      </c>
      <c r="Z17" s="975">
        <v>7.3395023030124518E-2</v>
      </c>
      <c r="AA17" s="976">
        <v>0</v>
      </c>
      <c r="AB17" s="975">
        <v>2577.6169507200002</v>
      </c>
    </row>
    <row r="18" spans="1:28" s="326" customFormat="1" ht="45" customHeight="1">
      <c r="A18" s="830" t="s">
        <v>18</v>
      </c>
      <c r="B18" s="818"/>
      <c r="C18" s="973">
        <v>295.03514597999998</v>
      </c>
      <c r="D18" s="973">
        <v>1088.46477407669</v>
      </c>
      <c r="E18" s="973">
        <v>5.5184937699999992</v>
      </c>
      <c r="F18" s="973">
        <v>528.71711057000005</v>
      </c>
      <c r="G18" s="973">
        <v>585.43578560999993</v>
      </c>
      <c r="H18" s="973">
        <v>0</v>
      </c>
      <c r="I18" s="973">
        <v>55.659565829999998</v>
      </c>
      <c r="J18" s="973">
        <v>86.633048849999994</v>
      </c>
      <c r="K18" s="973">
        <v>703.31825198000001</v>
      </c>
      <c r="L18" s="973">
        <v>249.37647853999997</v>
      </c>
      <c r="M18" s="973">
        <v>23.535155240000002</v>
      </c>
      <c r="N18" s="973">
        <v>929.97962523000001</v>
      </c>
      <c r="O18" s="973">
        <v>61.214428460000001</v>
      </c>
      <c r="P18" s="973">
        <v>5.1087363200000002</v>
      </c>
      <c r="Q18" s="973">
        <v>203.24835944999998</v>
      </c>
      <c r="R18" s="973">
        <v>8.2539289</v>
      </c>
      <c r="S18" s="973">
        <v>14.151630539999999</v>
      </c>
      <c r="T18" s="973">
        <v>111.95459833000001</v>
      </c>
      <c r="U18" s="973">
        <v>365.20883234000001</v>
      </c>
      <c r="V18" s="973">
        <v>160.04033048000002</v>
      </c>
      <c r="W18" s="973">
        <v>99.580962459999995</v>
      </c>
      <c r="X18" s="973">
        <v>13.718069529999999</v>
      </c>
      <c r="Y18" s="974">
        <v>5594.1533124866901</v>
      </c>
      <c r="Z18" s="975">
        <v>0.15928783021438492</v>
      </c>
      <c r="AA18" s="973">
        <v>184.57150130000002</v>
      </c>
      <c r="AB18" s="975">
        <v>5778.72481378669</v>
      </c>
    </row>
    <row r="19" spans="1:28" s="326" customFormat="1" ht="45" customHeight="1">
      <c r="A19" s="830" t="s">
        <v>19</v>
      </c>
      <c r="B19" s="815" t="s">
        <v>20</v>
      </c>
      <c r="C19" s="976">
        <v>0</v>
      </c>
      <c r="D19" s="976">
        <v>9.6005109999999991</v>
      </c>
      <c r="E19" s="976">
        <v>0</v>
      </c>
      <c r="F19" s="976">
        <v>0</v>
      </c>
      <c r="G19" s="976">
        <v>0</v>
      </c>
      <c r="H19" s="976">
        <v>0</v>
      </c>
      <c r="I19" s="976">
        <v>0</v>
      </c>
      <c r="J19" s="976">
        <v>0</v>
      </c>
      <c r="K19" s="977">
        <v>687.50612436000006</v>
      </c>
      <c r="L19" s="976">
        <v>21.053676860000003</v>
      </c>
      <c r="M19" s="976">
        <v>0</v>
      </c>
      <c r="N19" s="976">
        <v>0</v>
      </c>
      <c r="O19" s="976">
        <v>0</v>
      </c>
      <c r="P19" s="976">
        <v>0</v>
      </c>
      <c r="Q19" s="976">
        <v>0</v>
      </c>
      <c r="R19" s="976">
        <v>0</v>
      </c>
      <c r="S19" s="976">
        <v>0</v>
      </c>
      <c r="T19" s="976">
        <v>0</v>
      </c>
      <c r="U19" s="976">
        <v>63.081272470000009</v>
      </c>
      <c r="V19" s="976">
        <v>0</v>
      </c>
      <c r="W19" s="976">
        <v>15.49382243</v>
      </c>
      <c r="X19" s="976">
        <v>0</v>
      </c>
      <c r="Y19" s="974">
        <v>796.7354071200001</v>
      </c>
      <c r="Z19" s="975">
        <v>2.2686230992604989E-2</v>
      </c>
      <c r="AA19" s="976">
        <v>0</v>
      </c>
      <c r="AB19" s="975">
        <v>796.7354071200001</v>
      </c>
    </row>
    <row r="20" spans="1:28" s="326" customFormat="1" ht="45" customHeight="1">
      <c r="A20" s="830" t="s">
        <v>21</v>
      </c>
      <c r="B20" s="815" t="s">
        <v>22</v>
      </c>
      <c r="C20" s="976">
        <v>52.267797979999997</v>
      </c>
      <c r="D20" s="976">
        <v>1078.8642630766899</v>
      </c>
      <c r="E20" s="976">
        <v>5.5184937699999992</v>
      </c>
      <c r="F20" s="976">
        <v>528.71711057000005</v>
      </c>
      <c r="G20" s="976">
        <v>585.43578560999993</v>
      </c>
      <c r="H20" s="976">
        <v>0</v>
      </c>
      <c r="I20" s="976">
        <v>55.659565829999998</v>
      </c>
      <c r="J20" s="976">
        <v>86.633048849999994</v>
      </c>
      <c r="K20" s="977">
        <v>15.81212762</v>
      </c>
      <c r="L20" s="976">
        <v>228.32280167999997</v>
      </c>
      <c r="M20" s="976">
        <v>15.79640167</v>
      </c>
      <c r="N20" s="976">
        <v>929.97962523000001</v>
      </c>
      <c r="O20" s="976">
        <v>61.214428460000001</v>
      </c>
      <c r="P20" s="976">
        <v>5.1087363200000002</v>
      </c>
      <c r="Q20" s="976">
        <v>203.24835944999998</v>
      </c>
      <c r="R20" s="976">
        <v>1.4249608999999999</v>
      </c>
      <c r="S20" s="976">
        <v>14.151630539999999</v>
      </c>
      <c r="T20" s="976">
        <v>77.625941879999999</v>
      </c>
      <c r="U20" s="976">
        <v>302.12755987000003</v>
      </c>
      <c r="V20" s="976">
        <v>160.04033048000002</v>
      </c>
      <c r="W20" s="976">
        <v>84.08714003</v>
      </c>
      <c r="X20" s="976">
        <v>13.718069529999999</v>
      </c>
      <c r="Y20" s="974">
        <v>4505.7541793466899</v>
      </c>
      <c r="Z20" s="975">
        <v>0.12829677104228243</v>
      </c>
      <c r="AA20" s="976">
        <v>184.57150130000002</v>
      </c>
      <c r="AB20" s="975">
        <v>4690.3256806466898</v>
      </c>
    </row>
    <row r="21" spans="1:28" s="326" customFormat="1" ht="45" customHeight="1">
      <c r="A21" s="830" t="s">
        <v>23</v>
      </c>
      <c r="B21" s="815"/>
      <c r="C21" s="976">
        <v>242.767348</v>
      </c>
      <c r="D21" s="976">
        <v>0</v>
      </c>
      <c r="E21" s="976">
        <v>0</v>
      </c>
      <c r="F21" s="976">
        <v>0</v>
      </c>
      <c r="G21" s="976">
        <v>0</v>
      </c>
      <c r="H21" s="976">
        <v>0</v>
      </c>
      <c r="I21" s="976">
        <v>0</v>
      </c>
      <c r="J21" s="976">
        <v>0</v>
      </c>
      <c r="K21" s="976">
        <v>0</v>
      </c>
      <c r="L21" s="976">
        <v>0</v>
      </c>
      <c r="M21" s="976">
        <v>7.7387535700000001</v>
      </c>
      <c r="N21" s="976">
        <v>0</v>
      </c>
      <c r="O21" s="976">
        <v>0</v>
      </c>
      <c r="P21" s="976">
        <v>0</v>
      </c>
      <c r="Q21" s="976">
        <v>0</v>
      </c>
      <c r="R21" s="976">
        <v>6.8289679999999997</v>
      </c>
      <c r="S21" s="976">
        <v>0</v>
      </c>
      <c r="T21" s="976">
        <v>34.328656450000004</v>
      </c>
      <c r="U21" s="976">
        <v>0</v>
      </c>
      <c r="V21" s="976">
        <v>0</v>
      </c>
      <c r="W21" s="976">
        <v>0</v>
      </c>
      <c r="X21" s="976">
        <v>0</v>
      </c>
      <c r="Y21" s="974">
        <v>291.66372601999996</v>
      </c>
      <c r="Z21" s="975">
        <v>8.3048281794974796E-3</v>
      </c>
      <c r="AA21" s="976">
        <v>0</v>
      </c>
      <c r="AB21" s="975">
        <v>291.66372601999996</v>
      </c>
    </row>
    <row r="22" spans="1:28" s="326" customFormat="1" ht="45" customHeight="1">
      <c r="A22" s="828" t="s">
        <v>24</v>
      </c>
      <c r="B22" s="815"/>
      <c r="C22" s="976">
        <v>0</v>
      </c>
      <c r="D22" s="976">
        <v>0</v>
      </c>
      <c r="E22" s="976">
        <v>0</v>
      </c>
      <c r="F22" s="976">
        <v>0</v>
      </c>
      <c r="G22" s="976">
        <v>0</v>
      </c>
      <c r="H22" s="976">
        <v>0</v>
      </c>
      <c r="I22" s="976">
        <v>0</v>
      </c>
      <c r="J22" s="976">
        <v>0</v>
      </c>
      <c r="K22" s="976">
        <v>0</v>
      </c>
      <c r="L22" s="976">
        <v>0</v>
      </c>
      <c r="M22" s="976">
        <v>0</v>
      </c>
      <c r="N22" s="976">
        <v>0</v>
      </c>
      <c r="O22" s="976">
        <v>0</v>
      </c>
      <c r="P22" s="976">
        <v>0</v>
      </c>
      <c r="Q22" s="976">
        <v>0</v>
      </c>
      <c r="R22" s="976">
        <v>0</v>
      </c>
      <c r="S22" s="976">
        <v>0</v>
      </c>
      <c r="T22" s="976">
        <v>0</v>
      </c>
      <c r="U22" s="976">
        <v>0</v>
      </c>
      <c r="V22" s="976">
        <v>0</v>
      </c>
      <c r="W22" s="976">
        <v>0</v>
      </c>
      <c r="X22" s="976">
        <v>0</v>
      </c>
      <c r="Y22" s="974">
        <v>0</v>
      </c>
      <c r="Z22" s="975">
        <v>0</v>
      </c>
      <c r="AA22" s="976">
        <v>0</v>
      </c>
      <c r="AB22" s="975">
        <v>0</v>
      </c>
    </row>
    <row r="23" spans="1:28" s="326" customFormat="1" ht="45" customHeight="1">
      <c r="A23" s="828" t="s">
        <v>25</v>
      </c>
      <c r="B23" s="815"/>
      <c r="C23" s="976">
        <v>4.3848215763307801</v>
      </c>
      <c r="D23" s="976">
        <v>2689.8010106300003</v>
      </c>
      <c r="E23" s="976">
        <v>0</v>
      </c>
      <c r="F23" s="976">
        <v>386.26901364999998</v>
      </c>
      <c r="G23" s="976">
        <v>7.5368429076559691</v>
      </c>
      <c r="H23" s="976">
        <v>0</v>
      </c>
      <c r="I23" s="976">
        <v>140.1254725</v>
      </c>
      <c r="J23" s="976">
        <v>0</v>
      </c>
      <c r="K23" s="976">
        <v>0</v>
      </c>
      <c r="L23" s="976">
        <v>82.122904716000008</v>
      </c>
      <c r="M23" s="976">
        <v>0</v>
      </c>
      <c r="N23" s="976">
        <v>1140.0660637400003</v>
      </c>
      <c r="O23" s="976">
        <v>131.33533545999998</v>
      </c>
      <c r="P23" s="976">
        <v>4.2954578099999994</v>
      </c>
      <c r="Q23" s="976">
        <v>55.608400609999997</v>
      </c>
      <c r="R23" s="976">
        <v>1.2876042299999999</v>
      </c>
      <c r="S23" s="976">
        <v>385.29504143999998</v>
      </c>
      <c r="T23" s="976">
        <v>0</v>
      </c>
      <c r="U23" s="976">
        <v>619.90566178999995</v>
      </c>
      <c r="V23" s="976">
        <v>763.37590032000003</v>
      </c>
      <c r="W23" s="976">
        <v>39.260249159999994</v>
      </c>
      <c r="X23" s="976">
        <v>0</v>
      </c>
      <c r="Y23" s="974">
        <v>6450.6697805399881</v>
      </c>
      <c r="Z23" s="975">
        <v>0.18367626616135252</v>
      </c>
      <c r="AA23" s="976">
        <v>33.572395289999996</v>
      </c>
      <c r="AB23" s="975">
        <v>6484.2421758299879</v>
      </c>
    </row>
    <row r="24" spans="1:28" s="326" customFormat="1" ht="45" customHeight="1">
      <c r="A24" s="828" t="s">
        <v>26</v>
      </c>
      <c r="B24" s="815"/>
      <c r="C24" s="973">
        <v>618.68187092000005</v>
      </c>
      <c r="D24" s="973">
        <v>27873.636884249998</v>
      </c>
      <c r="E24" s="973">
        <v>55.303538009999997</v>
      </c>
      <c r="F24" s="973">
        <v>3639.4287508467901</v>
      </c>
      <c r="G24" s="973">
        <v>2076.5322941059667</v>
      </c>
      <c r="H24" s="973">
        <v>80.87480278000001</v>
      </c>
      <c r="I24" s="973">
        <v>469.05789506000002</v>
      </c>
      <c r="J24" s="973">
        <v>4015.6797790566807</v>
      </c>
      <c r="K24" s="973">
        <v>558.25255603391395</v>
      </c>
      <c r="L24" s="973">
        <v>5662.376830062999</v>
      </c>
      <c r="M24" s="973">
        <v>241.41282722</v>
      </c>
      <c r="N24" s="973">
        <v>8631.5743312791419</v>
      </c>
      <c r="O24" s="973">
        <v>2140.9447566399999</v>
      </c>
      <c r="P24" s="973">
        <v>279.68823229000003</v>
      </c>
      <c r="Q24" s="973">
        <v>2462.0862894500001</v>
      </c>
      <c r="R24" s="973">
        <v>50.620499490000007</v>
      </c>
      <c r="S24" s="973">
        <v>5264.5521898099996</v>
      </c>
      <c r="T24" s="973">
        <v>107.17901933000002</v>
      </c>
      <c r="U24" s="973">
        <v>2447.4889535299999</v>
      </c>
      <c r="V24" s="973">
        <v>7492.6574892387916</v>
      </c>
      <c r="W24" s="973">
        <v>1014.9050093899998</v>
      </c>
      <c r="X24" s="973">
        <v>395.43606335000004</v>
      </c>
      <c r="Y24" s="974">
        <v>75578.370862144278</v>
      </c>
      <c r="Z24" s="975">
        <v>2.1520172997221012</v>
      </c>
      <c r="AA24" s="973">
        <v>17.428908479999997</v>
      </c>
      <c r="AB24" s="975">
        <v>75595.799770624275</v>
      </c>
    </row>
    <row r="25" spans="1:28" s="326" customFormat="1" ht="45" customHeight="1">
      <c r="A25" s="828" t="s">
        <v>27</v>
      </c>
      <c r="B25" s="815" t="s">
        <v>28</v>
      </c>
      <c r="C25" s="976">
        <v>548.25103297999999</v>
      </c>
      <c r="D25" s="976">
        <v>12904.0501921</v>
      </c>
      <c r="E25" s="976">
        <v>27.307298500000002</v>
      </c>
      <c r="F25" s="976">
        <v>2232.06966752679</v>
      </c>
      <c r="G25" s="976">
        <v>933.10397358749992</v>
      </c>
      <c r="H25" s="976">
        <v>0.32925766000000017</v>
      </c>
      <c r="I25" s="976">
        <v>391.51439122000005</v>
      </c>
      <c r="J25" s="976">
        <v>1707.42544608</v>
      </c>
      <c r="K25" s="977">
        <v>368.50392139391397</v>
      </c>
      <c r="L25" s="976">
        <v>1933.3021889499996</v>
      </c>
      <c r="M25" s="976">
        <v>176.48966121000001</v>
      </c>
      <c r="N25" s="976">
        <v>1864.6473338622884</v>
      </c>
      <c r="O25" s="976">
        <v>282.33249470999999</v>
      </c>
      <c r="P25" s="976">
        <v>171.93413859</v>
      </c>
      <c r="Q25" s="976">
        <v>1560.05602015</v>
      </c>
      <c r="R25" s="976">
        <v>29.267421450000004</v>
      </c>
      <c r="S25" s="976">
        <v>1310.6906994400001</v>
      </c>
      <c r="T25" s="976">
        <v>41.560150140000005</v>
      </c>
      <c r="U25" s="976">
        <v>312.8307077</v>
      </c>
      <c r="V25" s="976">
        <v>2960.1563043000001</v>
      </c>
      <c r="W25" s="976">
        <v>515.44592864999993</v>
      </c>
      <c r="X25" s="976">
        <v>243.71712405000005</v>
      </c>
      <c r="Y25" s="974">
        <v>30514.98535425049</v>
      </c>
      <c r="Z25" s="975">
        <v>0.86888319546995951</v>
      </c>
      <c r="AA25" s="976">
        <v>2.5877586899999998</v>
      </c>
      <c r="AB25" s="975">
        <v>30517.573112940488</v>
      </c>
    </row>
    <row r="26" spans="1:28" s="326" customFormat="1" ht="45" customHeight="1">
      <c r="A26" s="828" t="s">
        <v>29</v>
      </c>
      <c r="B26" s="815" t="s">
        <v>28</v>
      </c>
      <c r="C26" s="976">
        <v>35.020598960000001</v>
      </c>
      <c r="D26" s="976">
        <v>2637.204659</v>
      </c>
      <c r="E26" s="976">
        <v>9.3350956499999995</v>
      </c>
      <c r="F26" s="976">
        <v>233.39791</v>
      </c>
      <c r="G26" s="976">
        <v>177.11236034000001</v>
      </c>
      <c r="H26" s="976">
        <v>4.6067776500000006</v>
      </c>
      <c r="I26" s="976">
        <v>20.2074444</v>
      </c>
      <c r="J26" s="976">
        <v>141.39455511000003</v>
      </c>
      <c r="K26" s="977">
        <v>24.207249040000001</v>
      </c>
      <c r="L26" s="976">
        <v>97.162762075000003</v>
      </c>
      <c r="M26" s="976">
        <v>10.520754999999999</v>
      </c>
      <c r="N26" s="976">
        <v>762.69987609999998</v>
      </c>
      <c r="O26" s="976">
        <v>939.72334890000002</v>
      </c>
      <c r="P26" s="976">
        <v>38.764995049999996</v>
      </c>
      <c r="Q26" s="976">
        <v>120.41884459000001</v>
      </c>
      <c r="R26" s="976">
        <v>13.52208517</v>
      </c>
      <c r="S26" s="976">
        <v>206.37310488999998</v>
      </c>
      <c r="T26" s="976">
        <v>6.6989419999999997</v>
      </c>
      <c r="U26" s="976">
        <v>92.76276</v>
      </c>
      <c r="V26" s="976">
        <v>1308.4354189999999</v>
      </c>
      <c r="W26" s="976">
        <v>75.49474545999999</v>
      </c>
      <c r="X26" s="976">
        <v>9.4201554000000005</v>
      </c>
      <c r="Y26" s="974">
        <v>6964.4844437849988</v>
      </c>
      <c r="Z26" s="975">
        <v>0.19830661650551418</v>
      </c>
      <c r="AA26" s="976">
        <v>10.871877339999999</v>
      </c>
      <c r="AB26" s="975">
        <v>6975.3563211249984</v>
      </c>
    </row>
    <row r="27" spans="1:28" s="326" customFormat="1" ht="45" customHeight="1">
      <c r="A27" s="828" t="s">
        <v>30</v>
      </c>
      <c r="B27" s="815" t="s">
        <v>31</v>
      </c>
      <c r="C27" s="976">
        <v>35.410238979999995</v>
      </c>
      <c r="D27" s="976">
        <v>12332.382033149999</v>
      </c>
      <c r="E27" s="976">
        <v>18.661143859999999</v>
      </c>
      <c r="F27" s="976">
        <v>1173.9611733199999</v>
      </c>
      <c r="G27" s="976">
        <v>966.31596017846675</v>
      </c>
      <c r="H27" s="976">
        <v>75.938767470000002</v>
      </c>
      <c r="I27" s="976">
        <v>57.336059440000007</v>
      </c>
      <c r="J27" s="976">
        <v>2166.8597778666804</v>
      </c>
      <c r="K27" s="977">
        <v>165.54138559999998</v>
      </c>
      <c r="L27" s="976">
        <v>3631.9118790379994</v>
      </c>
      <c r="M27" s="976">
        <v>54.402411009999994</v>
      </c>
      <c r="N27" s="976">
        <v>6004.2271213168533</v>
      </c>
      <c r="O27" s="976">
        <v>918.88891303000003</v>
      </c>
      <c r="P27" s="976">
        <v>68.989098650000003</v>
      </c>
      <c r="Q27" s="976">
        <v>781.61142471000005</v>
      </c>
      <c r="R27" s="976">
        <v>7.8309928700000002</v>
      </c>
      <c r="S27" s="976">
        <v>3747.48838548</v>
      </c>
      <c r="T27" s="976">
        <v>58.919927190000003</v>
      </c>
      <c r="U27" s="976">
        <v>2041.8954858299999</v>
      </c>
      <c r="V27" s="976">
        <v>3224.0657659387916</v>
      </c>
      <c r="W27" s="976">
        <v>423.96433527999994</v>
      </c>
      <c r="X27" s="976">
        <v>142.29878390000002</v>
      </c>
      <c r="Y27" s="974">
        <v>38098.901064108788</v>
      </c>
      <c r="Z27" s="975">
        <v>1.0848274877466273</v>
      </c>
      <c r="AA27" s="976">
        <v>3.9692724500000001</v>
      </c>
      <c r="AB27" s="975">
        <v>38102.870336558786</v>
      </c>
    </row>
    <row r="28" spans="1:28" s="326" customFormat="1" ht="45" customHeight="1">
      <c r="A28" s="830" t="s">
        <v>32</v>
      </c>
      <c r="B28" s="819" t="s">
        <v>33</v>
      </c>
      <c r="C28" s="973">
        <v>0</v>
      </c>
      <c r="D28" s="973">
        <v>1093.2683327699999</v>
      </c>
      <c r="E28" s="973">
        <v>0</v>
      </c>
      <c r="F28" s="973">
        <v>113.67988143000001</v>
      </c>
      <c r="G28" s="973">
        <v>144.01644197439998</v>
      </c>
      <c r="H28" s="973">
        <v>0</v>
      </c>
      <c r="I28" s="973">
        <v>0</v>
      </c>
      <c r="J28" s="973">
        <v>103.48859628</v>
      </c>
      <c r="K28" s="973">
        <v>0</v>
      </c>
      <c r="L28" s="973">
        <v>344.93895423560019</v>
      </c>
      <c r="M28" s="973">
        <v>0</v>
      </c>
      <c r="N28" s="973">
        <v>178.25312989040003</v>
      </c>
      <c r="O28" s="973">
        <v>106.98444693245</v>
      </c>
      <c r="P28" s="973">
        <v>0</v>
      </c>
      <c r="Q28" s="973">
        <v>0</v>
      </c>
      <c r="R28" s="973">
        <v>0</v>
      </c>
      <c r="S28" s="973">
        <v>81.095624909999998</v>
      </c>
      <c r="T28" s="973">
        <v>0</v>
      </c>
      <c r="U28" s="973">
        <v>106.60525928999999</v>
      </c>
      <c r="V28" s="973">
        <v>367.23705426999993</v>
      </c>
      <c r="W28" s="973">
        <v>23.924120339999998</v>
      </c>
      <c r="X28" s="973">
        <v>0</v>
      </c>
      <c r="Y28" s="974">
        <v>2663.4918423228501</v>
      </c>
      <c r="Z28" s="975">
        <v>7.5840223293546144E-2</v>
      </c>
      <c r="AA28" s="976">
        <v>0</v>
      </c>
      <c r="AB28" s="975">
        <v>2663.4918423228501</v>
      </c>
    </row>
    <row r="29" spans="1:28" s="326" customFormat="1" ht="45" customHeight="1">
      <c r="A29" s="830" t="s">
        <v>34</v>
      </c>
      <c r="B29" s="820"/>
      <c r="C29" s="973">
        <v>0</v>
      </c>
      <c r="D29" s="973">
        <v>421.73126485</v>
      </c>
      <c r="E29" s="973">
        <v>0</v>
      </c>
      <c r="F29" s="973">
        <v>0</v>
      </c>
      <c r="G29" s="973">
        <v>0</v>
      </c>
      <c r="H29" s="973">
        <v>0</v>
      </c>
      <c r="I29" s="973">
        <v>0</v>
      </c>
      <c r="J29" s="973">
        <v>0</v>
      </c>
      <c r="K29" s="973">
        <v>0</v>
      </c>
      <c r="L29" s="973">
        <v>0</v>
      </c>
      <c r="M29" s="973">
        <v>0</v>
      </c>
      <c r="N29" s="973">
        <v>0</v>
      </c>
      <c r="O29" s="973">
        <v>0</v>
      </c>
      <c r="P29" s="973">
        <v>0</v>
      </c>
      <c r="Q29" s="973">
        <v>0</v>
      </c>
      <c r="R29" s="973">
        <v>0</v>
      </c>
      <c r="S29" s="973">
        <v>0</v>
      </c>
      <c r="T29" s="973">
        <v>0</v>
      </c>
      <c r="U29" s="973">
        <v>0</v>
      </c>
      <c r="V29" s="973">
        <v>0</v>
      </c>
      <c r="W29" s="973">
        <v>0</v>
      </c>
      <c r="X29" s="973">
        <v>0</v>
      </c>
      <c r="Y29" s="974">
        <v>421.73126485</v>
      </c>
      <c r="Z29" s="975">
        <v>1.200836915956161E-2</v>
      </c>
      <c r="AA29" s="976">
        <v>0</v>
      </c>
      <c r="AB29" s="974">
        <v>421.73126485</v>
      </c>
    </row>
    <row r="30" spans="1:28" s="824" customFormat="1" ht="45" customHeight="1">
      <c r="A30" s="1020" t="s">
        <v>35</v>
      </c>
      <c r="B30" s="1087"/>
      <c r="C30" s="974">
        <v>9278.2419491470537</v>
      </c>
      <c r="D30" s="974">
        <v>708270.89313120407</v>
      </c>
      <c r="E30" s="974">
        <v>4432.1112030426284</v>
      </c>
      <c r="F30" s="974">
        <v>169418.72424574243</v>
      </c>
      <c r="G30" s="974">
        <v>295144.58758635004</v>
      </c>
      <c r="H30" s="974">
        <v>271.64216020000003</v>
      </c>
      <c r="I30" s="974">
        <v>16695.242185309999</v>
      </c>
      <c r="J30" s="974">
        <v>116059.85633299974</v>
      </c>
      <c r="K30" s="974">
        <v>16080.504082769452</v>
      </c>
      <c r="L30" s="974">
        <v>249531.7139843078</v>
      </c>
      <c r="M30" s="974">
        <v>4192.9845974199998</v>
      </c>
      <c r="N30" s="974">
        <v>430250.8336205426</v>
      </c>
      <c r="O30" s="974">
        <v>74734.92938240245</v>
      </c>
      <c r="P30" s="974">
        <v>8291.866544395456</v>
      </c>
      <c r="Q30" s="974">
        <v>92197.401448519988</v>
      </c>
      <c r="R30" s="974">
        <v>1147.5692693699996</v>
      </c>
      <c r="S30" s="974">
        <v>297351.39361076523</v>
      </c>
      <c r="T30" s="974">
        <v>8622.7954218399991</v>
      </c>
      <c r="U30" s="974">
        <v>39266.25982141</v>
      </c>
      <c r="V30" s="974">
        <v>362362.79948501912</v>
      </c>
      <c r="W30" s="974">
        <v>20974.050985070004</v>
      </c>
      <c r="X30" s="974">
        <v>9203.9939532799981</v>
      </c>
      <c r="Y30" s="974">
        <v>2933780.3950011078</v>
      </c>
      <c r="Z30" s="975">
        <v>83.536415135805129</v>
      </c>
      <c r="AA30" s="974">
        <v>1004.7034481100001</v>
      </c>
      <c r="AB30" s="974">
        <v>2934785.0984492176</v>
      </c>
    </row>
    <row r="31" spans="1:28" s="326" customFormat="1" ht="45" customHeight="1">
      <c r="A31" s="827" t="s">
        <v>36</v>
      </c>
      <c r="B31" s="821"/>
      <c r="C31" s="973"/>
      <c r="D31" s="973"/>
      <c r="E31" s="973"/>
      <c r="F31" s="973"/>
      <c r="G31" s="973"/>
      <c r="H31" s="973"/>
      <c r="I31" s="973"/>
      <c r="J31" s="973"/>
      <c r="K31" s="973"/>
      <c r="L31" s="973"/>
      <c r="M31" s="973"/>
      <c r="N31" s="973"/>
      <c r="O31" s="973"/>
      <c r="P31" s="973"/>
      <c r="Q31" s="973"/>
      <c r="R31" s="973"/>
      <c r="S31" s="973"/>
      <c r="T31" s="973"/>
      <c r="U31" s="973"/>
      <c r="V31" s="973"/>
      <c r="W31" s="973"/>
      <c r="X31" s="973"/>
      <c r="Y31" s="974"/>
      <c r="Z31" s="980"/>
      <c r="AA31" s="976"/>
      <c r="AB31" s="980"/>
    </row>
    <row r="32" spans="1:28" s="326" customFormat="1" ht="45" customHeight="1">
      <c r="A32" s="831" t="s">
        <v>37</v>
      </c>
      <c r="B32" s="821"/>
      <c r="C32" s="973">
        <v>1390.25</v>
      </c>
      <c r="D32" s="973">
        <v>0</v>
      </c>
      <c r="E32" s="973">
        <v>1400</v>
      </c>
      <c r="F32" s="973">
        <v>2950</v>
      </c>
      <c r="G32" s="973">
        <v>1707.566</v>
      </c>
      <c r="H32" s="973">
        <v>500</v>
      </c>
      <c r="I32" s="973">
        <v>1867.8372999999999</v>
      </c>
      <c r="J32" s="973">
        <v>29398.601709999999</v>
      </c>
      <c r="K32" s="973">
        <v>3627</v>
      </c>
      <c r="L32" s="973">
        <v>1355</v>
      </c>
      <c r="M32" s="973">
        <v>3240</v>
      </c>
      <c r="N32" s="973">
        <v>1000</v>
      </c>
      <c r="O32" s="973">
        <v>2360</v>
      </c>
      <c r="P32" s="973">
        <v>3133.2465937500001</v>
      </c>
      <c r="Q32" s="973">
        <v>20209.935239279999</v>
      </c>
      <c r="R32" s="973">
        <v>1073.0626999999999</v>
      </c>
      <c r="S32" s="973">
        <v>665</v>
      </c>
      <c r="T32" s="973">
        <v>700</v>
      </c>
      <c r="U32" s="973">
        <v>2200</v>
      </c>
      <c r="V32" s="973">
        <v>10600</v>
      </c>
      <c r="W32" s="973">
        <v>2282.6250300000002</v>
      </c>
      <c r="X32" s="973">
        <v>3200</v>
      </c>
      <c r="Y32" s="974">
        <v>94860.12457303</v>
      </c>
      <c r="Z32" s="975">
        <v>2.7010456405220578</v>
      </c>
      <c r="AA32" s="973">
        <v>600</v>
      </c>
      <c r="AB32" s="980">
        <v>95460.12457303</v>
      </c>
    </row>
    <row r="33" spans="1:28" s="326" customFormat="1" ht="45" customHeight="1">
      <c r="A33" s="829" t="s">
        <v>38</v>
      </c>
      <c r="B33" s="815" t="s">
        <v>39</v>
      </c>
      <c r="C33" s="973">
        <v>0</v>
      </c>
      <c r="D33" s="973">
        <v>0</v>
      </c>
      <c r="E33" s="973">
        <v>1400</v>
      </c>
      <c r="F33" s="973">
        <v>2950</v>
      </c>
      <c r="G33" s="973">
        <v>1707.566</v>
      </c>
      <c r="H33" s="973">
        <v>500</v>
      </c>
      <c r="I33" s="973">
        <v>1867.8372999999999</v>
      </c>
      <c r="J33" s="973">
        <v>29398.601709999999</v>
      </c>
      <c r="K33" s="973">
        <v>3627</v>
      </c>
      <c r="L33" s="973">
        <v>1355</v>
      </c>
      <c r="M33" s="973">
        <v>3240</v>
      </c>
      <c r="N33" s="973">
        <v>1000</v>
      </c>
      <c r="O33" s="973">
        <v>2360</v>
      </c>
      <c r="P33" s="973">
        <v>3133.2465937500001</v>
      </c>
      <c r="Q33" s="973">
        <v>20209.935239279999</v>
      </c>
      <c r="R33" s="973">
        <v>1073.0626999999999</v>
      </c>
      <c r="S33" s="973">
        <v>665</v>
      </c>
      <c r="T33" s="973">
        <v>700</v>
      </c>
      <c r="U33" s="973">
        <v>2200</v>
      </c>
      <c r="V33" s="973">
        <v>10600</v>
      </c>
      <c r="W33" s="973">
        <v>2282.6250300000002</v>
      </c>
      <c r="X33" s="973">
        <v>3200</v>
      </c>
      <c r="Y33" s="974">
        <v>93469.87457303</v>
      </c>
      <c r="Z33" s="975"/>
      <c r="AA33" s="976">
        <v>600</v>
      </c>
      <c r="AB33" s="975">
        <v>94069.87457303</v>
      </c>
    </row>
    <row r="34" spans="1:28" s="326" customFormat="1" ht="45" customHeight="1">
      <c r="A34" s="829" t="s">
        <v>40</v>
      </c>
      <c r="B34" s="815" t="s">
        <v>39</v>
      </c>
      <c r="C34" s="976">
        <v>1390.25</v>
      </c>
      <c r="D34" s="976">
        <v>0</v>
      </c>
      <c r="E34" s="976">
        <v>0</v>
      </c>
      <c r="F34" s="976">
        <v>0</v>
      </c>
      <c r="G34" s="976">
        <v>0</v>
      </c>
      <c r="H34" s="976">
        <v>0</v>
      </c>
      <c r="I34" s="1310">
        <v>0</v>
      </c>
      <c r="J34" s="976">
        <v>0</v>
      </c>
      <c r="K34" s="976">
        <v>0</v>
      </c>
      <c r="L34" s="976">
        <v>0</v>
      </c>
      <c r="M34" s="1310">
        <v>0</v>
      </c>
      <c r="N34" s="1310">
        <v>0</v>
      </c>
      <c r="O34" s="1310">
        <v>0</v>
      </c>
      <c r="P34" s="1310">
        <v>0</v>
      </c>
      <c r="Q34" s="1310">
        <v>0</v>
      </c>
      <c r="R34" s="1310">
        <v>0</v>
      </c>
      <c r="S34" s="976">
        <v>0</v>
      </c>
      <c r="T34" s="976">
        <v>0</v>
      </c>
      <c r="U34" s="976">
        <v>0</v>
      </c>
      <c r="V34" s="976">
        <v>0</v>
      </c>
      <c r="W34" s="976">
        <v>0</v>
      </c>
      <c r="X34" s="976">
        <v>0</v>
      </c>
      <c r="Y34" s="974">
        <v>1390.25</v>
      </c>
      <c r="Z34" s="975"/>
      <c r="AA34" s="976">
        <v>0</v>
      </c>
      <c r="AB34" s="975">
        <v>1390.25</v>
      </c>
    </row>
    <row r="35" spans="1:28" s="326" customFormat="1" ht="45" customHeight="1">
      <c r="A35" s="829" t="s">
        <v>41</v>
      </c>
      <c r="B35" s="815" t="s">
        <v>39</v>
      </c>
      <c r="C35" s="976">
        <v>0</v>
      </c>
      <c r="D35" s="976">
        <v>0</v>
      </c>
      <c r="E35" s="976">
        <v>0</v>
      </c>
      <c r="F35" s="976">
        <v>0</v>
      </c>
      <c r="G35" s="976">
        <v>0</v>
      </c>
      <c r="H35" s="976">
        <v>0</v>
      </c>
      <c r="I35" s="1310">
        <v>0</v>
      </c>
      <c r="J35" s="976">
        <v>0</v>
      </c>
      <c r="K35" s="976">
        <v>0</v>
      </c>
      <c r="L35" s="976">
        <v>0</v>
      </c>
      <c r="M35" s="1310">
        <v>0</v>
      </c>
      <c r="N35" s="1310">
        <v>0</v>
      </c>
      <c r="O35" s="1310">
        <v>0</v>
      </c>
      <c r="P35" s="1310">
        <v>0</v>
      </c>
      <c r="Q35" s="1310">
        <v>0</v>
      </c>
      <c r="R35" s="1310">
        <v>0</v>
      </c>
      <c r="S35" s="976">
        <v>0</v>
      </c>
      <c r="T35" s="976">
        <v>0</v>
      </c>
      <c r="U35" s="976">
        <v>0</v>
      </c>
      <c r="V35" s="976">
        <v>0</v>
      </c>
      <c r="W35" s="976">
        <v>0</v>
      </c>
      <c r="X35" s="976">
        <v>0</v>
      </c>
      <c r="Y35" s="974">
        <v>0</v>
      </c>
      <c r="Z35" s="975"/>
      <c r="AA35" s="976">
        <v>0</v>
      </c>
      <c r="AB35" s="975">
        <v>0</v>
      </c>
    </row>
    <row r="36" spans="1:28" s="326" customFormat="1" ht="45" customHeight="1">
      <c r="A36" s="837" t="s">
        <v>42</v>
      </c>
      <c r="B36" s="927"/>
      <c r="C36" s="976">
        <v>1390.25</v>
      </c>
      <c r="D36" s="976">
        <v>0</v>
      </c>
      <c r="E36" s="976">
        <v>1400</v>
      </c>
      <c r="F36" s="976">
        <v>2950</v>
      </c>
      <c r="G36" s="976">
        <v>1707.566</v>
      </c>
      <c r="H36" s="976">
        <v>500</v>
      </c>
      <c r="I36" s="976">
        <v>1867.8372999999999</v>
      </c>
      <c r="J36" s="976">
        <v>29398.601709999999</v>
      </c>
      <c r="K36" s="976">
        <v>3627</v>
      </c>
      <c r="L36" s="976">
        <v>1355</v>
      </c>
      <c r="M36" s="976">
        <v>3240</v>
      </c>
      <c r="N36" s="976">
        <v>1000</v>
      </c>
      <c r="O36" s="976">
        <v>2360</v>
      </c>
      <c r="P36" s="976">
        <v>3133.2465937500001</v>
      </c>
      <c r="Q36" s="976">
        <v>20209.935239279999</v>
      </c>
      <c r="R36" s="976">
        <v>1073.0626999999999</v>
      </c>
      <c r="S36" s="976">
        <v>665</v>
      </c>
      <c r="T36" s="976">
        <v>700</v>
      </c>
      <c r="U36" s="976">
        <v>2200</v>
      </c>
      <c r="V36" s="976">
        <v>10600</v>
      </c>
      <c r="W36" s="976">
        <v>2282.6250300000002</v>
      </c>
      <c r="X36" s="976">
        <v>3200</v>
      </c>
      <c r="Y36" s="974">
        <v>94860.12457303</v>
      </c>
      <c r="Z36" s="975"/>
      <c r="AA36" s="976">
        <v>600</v>
      </c>
      <c r="AB36" s="975">
        <v>95460.12457303</v>
      </c>
    </row>
    <row r="37" spans="1:28" s="326" customFormat="1" ht="45" customHeight="1">
      <c r="A37" s="829" t="s">
        <v>43</v>
      </c>
      <c r="B37" s="815" t="s">
        <v>39</v>
      </c>
      <c r="C37" s="976">
        <v>0</v>
      </c>
      <c r="D37" s="976">
        <v>0</v>
      </c>
      <c r="E37" s="976">
        <v>0</v>
      </c>
      <c r="F37" s="976">
        <v>0</v>
      </c>
      <c r="G37" s="1310">
        <v>0</v>
      </c>
      <c r="H37" s="1310">
        <v>0</v>
      </c>
      <c r="I37" s="1310">
        <v>0</v>
      </c>
      <c r="J37" s="1310">
        <v>0</v>
      </c>
      <c r="K37" s="1310">
        <v>0</v>
      </c>
      <c r="L37" s="976">
        <v>0</v>
      </c>
      <c r="M37" s="1310">
        <v>0</v>
      </c>
      <c r="N37" s="1310">
        <v>0</v>
      </c>
      <c r="O37" s="1310">
        <v>0</v>
      </c>
      <c r="P37" s="1310">
        <v>0</v>
      </c>
      <c r="Q37" s="1310">
        <v>0</v>
      </c>
      <c r="R37" s="1310">
        <v>0</v>
      </c>
      <c r="S37" s="976">
        <v>0</v>
      </c>
      <c r="T37" s="976">
        <v>0</v>
      </c>
      <c r="U37" s="976">
        <v>0</v>
      </c>
      <c r="V37" s="976">
        <v>0</v>
      </c>
      <c r="W37" s="976">
        <v>0</v>
      </c>
      <c r="X37" s="976">
        <v>0</v>
      </c>
      <c r="Y37" s="981">
        <v>0</v>
      </c>
      <c r="Z37" s="975">
        <v>0</v>
      </c>
      <c r="AA37" s="976">
        <v>0</v>
      </c>
      <c r="AB37" s="982">
        <v>0</v>
      </c>
    </row>
    <row r="38" spans="1:28" s="326" customFormat="1" ht="45" customHeight="1">
      <c r="A38" s="832" t="s">
        <v>44</v>
      </c>
      <c r="B38" s="815" t="s">
        <v>39</v>
      </c>
      <c r="C38" s="976">
        <v>0</v>
      </c>
      <c r="D38" s="976">
        <v>82.648648120000004</v>
      </c>
      <c r="E38" s="976">
        <v>0</v>
      </c>
      <c r="F38" s="976">
        <v>0</v>
      </c>
      <c r="G38" s="976">
        <v>0</v>
      </c>
      <c r="H38" s="1310">
        <v>0</v>
      </c>
      <c r="I38" s="1310">
        <v>0</v>
      </c>
      <c r="J38" s="1310">
        <v>0</v>
      </c>
      <c r="K38" s="1310">
        <v>0</v>
      </c>
      <c r="L38" s="976">
        <v>0</v>
      </c>
      <c r="M38" s="1310">
        <v>0</v>
      </c>
      <c r="N38" s="1310">
        <v>0</v>
      </c>
      <c r="O38" s="1310">
        <v>0</v>
      </c>
      <c r="P38" s="1310">
        <v>0</v>
      </c>
      <c r="Q38" s="1310">
        <v>0</v>
      </c>
      <c r="R38" s="1310">
        <v>0</v>
      </c>
      <c r="S38" s="976">
        <v>0</v>
      </c>
      <c r="T38" s="976">
        <v>0</v>
      </c>
      <c r="U38" s="976">
        <v>0</v>
      </c>
      <c r="V38" s="976">
        <v>0</v>
      </c>
      <c r="W38" s="976">
        <v>0</v>
      </c>
      <c r="X38" s="976">
        <v>0</v>
      </c>
      <c r="Y38" s="974">
        <v>82.648648120000004</v>
      </c>
      <c r="Z38" s="975">
        <v>2.3533362590906514E-3</v>
      </c>
      <c r="AA38" s="976">
        <v>0</v>
      </c>
      <c r="AB38" s="975">
        <v>82.648648120000004</v>
      </c>
    </row>
    <row r="39" spans="1:28" s="326" customFormat="1" ht="45" customHeight="1">
      <c r="A39" s="832" t="s">
        <v>45</v>
      </c>
      <c r="B39" s="815" t="s">
        <v>39</v>
      </c>
      <c r="C39" s="976">
        <v>0</v>
      </c>
      <c r="D39" s="976">
        <v>0</v>
      </c>
      <c r="E39" s="976">
        <v>0</v>
      </c>
      <c r="F39" s="976">
        <v>0</v>
      </c>
      <c r="G39" s="976">
        <v>3360.9933461249998</v>
      </c>
      <c r="H39" s="1310">
        <v>0</v>
      </c>
      <c r="I39" s="1310">
        <v>1082.78611</v>
      </c>
      <c r="J39" s="1310">
        <v>0</v>
      </c>
      <c r="K39" s="1310">
        <v>0</v>
      </c>
      <c r="L39" s="976">
        <v>0</v>
      </c>
      <c r="M39" s="976">
        <v>412.25767060000004</v>
      </c>
      <c r="N39" s="976">
        <v>2358.93831116</v>
      </c>
      <c r="O39" s="1310">
        <v>0</v>
      </c>
      <c r="P39" s="1310">
        <v>0</v>
      </c>
      <c r="Q39" s="1310">
        <v>0</v>
      </c>
      <c r="R39" s="1310">
        <v>0</v>
      </c>
      <c r="S39" s="976">
        <v>0</v>
      </c>
      <c r="T39" s="976">
        <v>0</v>
      </c>
      <c r="U39" s="976">
        <v>0</v>
      </c>
      <c r="V39" s="976">
        <v>7293.040285</v>
      </c>
      <c r="W39" s="976">
        <v>0</v>
      </c>
      <c r="X39" s="976">
        <v>0</v>
      </c>
      <c r="Y39" s="974">
        <v>14508.015722885</v>
      </c>
      <c r="Z39" s="975">
        <v>0.41310100315918558</v>
      </c>
      <c r="AA39" s="976">
        <v>79.162824999999998</v>
      </c>
      <c r="AB39" s="975">
        <v>14587.178547885</v>
      </c>
    </row>
    <row r="40" spans="1:28" s="326" customFormat="1" ht="45" customHeight="1">
      <c r="A40" s="1429" t="s">
        <v>706</v>
      </c>
      <c r="B40" s="815"/>
      <c r="C40" s="973">
        <v>745.61124345999997</v>
      </c>
      <c r="D40" s="973">
        <v>67335.417562150091</v>
      </c>
      <c r="E40" s="973">
        <v>4.0154369000000001</v>
      </c>
      <c r="F40" s="973">
        <v>8225.0451758311301</v>
      </c>
      <c r="G40" s="973">
        <v>24528.995180699349</v>
      </c>
      <c r="H40" s="973">
        <v>17.016464169999999</v>
      </c>
      <c r="I40" s="973">
        <v>482.61592437000007</v>
      </c>
      <c r="J40" s="973">
        <v>6328.8135087900018</v>
      </c>
      <c r="K40" s="973">
        <v>769.19625917779581</v>
      </c>
      <c r="L40" s="973">
        <v>8826.956562841</v>
      </c>
      <c r="M40" s="973">
        <v>659.03579745000002</v>
      </c>
      <c r="N40" s="973">
        <v>5274.7397984049985</v>
      </c>
      <c r="O40" s="973">
        <v>8902.6934821100003</v>
      </c>
      <c r="P40" s="973">
        <v>208.47804238786512</v>
      </c>
      <c r="Q40" s="973">
        <v>1859.9897145300001</v>
      </c>
      <c r="R40" s="973">
        <v>0</v>
      </c>
      <c r="S40" s="973">
        <v>12457.650196761784</v>
      </c>
      <c r="T40" s="973">
        <v>127.54749348</v>
      </c>
      <c r="U40" s="973">
        <v>2866.6398171799997</v>
      </c>
      <c r="V40" s="973">
        <v>2857.7803142500002</v>
      </c>
      <c r="W40" s="973">
        <v>869.70419375000006</v>
      </c>
      <c r="X40" s="973">
        <v>129.32077328</v>
      </c>
      <c r="Y40" s="974">
        <v>153477.26294197401</v>
      </c>
      <c r="Z40" s="975">
        <v>4.370109082763511</v>
      </c>
      <c r="AA40" s="973">
        <v>-21.948122530000099</v>
      </c>
      <c r="AB40" s="975">
        <v>153455.314819444</v>
      </c>
    </row>
    <row r="41" spans="1:28" s="326" customFormat="1" ht="45" customHeight="1">
      <c r="A41" s="832" t="s">
        <v>47</v>
      </c>
      <c r="B41" s="815" t="s">
        <v>39</v>
      </c>
      <c r="C41" s="976">
        <v>745.54079646000002</v>
      </c>
      <c r="D41" s="976">
        <v>68306.6253716801</v>
      </c>
      <c r="E41" s="976">
        <v>4.0154369000000001</v>
      </c>
      <c r="F41" s="976">
        <v>8585.898684881131</v>
      </c>
      <c r="G41" s="976">
        <v>24188.041543521947</v>
      </c>
      <c r="H41" s="976">
        <v>17.016464169999999</v>
      </c>
      <c r="I41" s="976">
        <v>482.61592437000007</v>
      </c>
      <c r="J41" s="976">
        <v>6325.7951791984196</v>
      </c>
      <c r="K41" s="977">
        <v>708.55163363249903</v>
      </c>
      <c r="L41" s="976">
        <v>8518.0819491820002</v>
      </c>
      <c r="M41" s="976">
        <v>320.09525623000002</v>
      </c>
      <c r="N41" s="976">
        <v>5274.7397984049985</v>
      </c>
      <c r="O41" s="976">
        <v>4295.0143441700002</v>
      </c>
      <c r="P41" s="976">
        <v>258.97644919772102</v>
      </c>
      <c r="Q41" s="976">
        <v>1827.28636142</v>
      </c>
      <c r="R41" s="976">
        <v>0</v>
      </c>
      <c r="S41" s="976">
        <v>11708.61627314</v>
      </c>
      <c r="T41" s="976">
        <v>127.54749348</v>
      </c>
      <c r="U41" s="976">
        <v>2478.6882265499999</v>
      </c>
      <c r="V41" s="976">
        <v>3572.2253928200003</v>
      </c>
      <c r="W41" s="976">
        <v>828.02522022000005</v>
      </c>
      <c r="X41" s="976">
        <v>78.265382049999999</v>
      </c>
      <c r="Y41" s="974">
        <v>148651.66318167883</v>
      </c>
      <c r="Z41" s="975"/>
      <c r="AA41" s="976">
        <v>-12.8436794800001</v>
      </c>
      <c r="AB41" s="975">
        <v>148638.81950219884</v>
      </c>
    </row>
    <row r="42" spans="1:28" s="326" customFormat="1" ht="45" customHeight="1">
      <c r="A42" s="832" t="s">
        <v>48</v>
      </c>
      <c r="B42" s="815" t="s">
        <v>39</v>
      </c>
      <c r="C42" s="976">
        <v>0</v>
      </c>
      <c r="D42" s="976">
        <v>404.31154286999998</v>
      </c>
      <c r="E42" s="976">
        <v>0</v>
      </c>
      <c r="F42" s="976">
        <v>370.56671332999997</v>
      </c>
      <c r="G42" s="976">
        <v>340.95363717740054</v>
      </c>
      <c r="H42" s="976">
        <v>0</v>
      </c>
      <c r="I42" s="976">
        <v>0</v>
      </c>
      <c r="J42" s="976">
        <v>0</v>
      </c>
      <c r="K42" s="977">
        <v>7.7744793652967994</v>
      </c>
      <c r="L42" s="976">
        <v>0</v>
      </c>
      <c r="M42" s="976">
        <v>338.94054122000006</v>
      </c>
      <c r="N42" s="976">
        <v>0</v>
      </c>
      <c r="O42" s="976">
        <v>4607.6791379399992</v>
      </c>
      <c r="P42" s="976">
        <v>20.5913619401441</v>
      </c>
      <c r="Q42" s="976">
        <v>32.703353110000002</v>
      </c>
      <c r="R42" s="976">
        <v>0</v>
      </c>
      <c r="S42" s="976">
        <v>7.3626081817829805</v>
      </c>
      <c r="T42" s="976">
        <v>0</v>
      </c>
      <c r="U42" s="976">
        <v>387.95159063</v>
      </c>
      <c r="V42" s="976">
        <v>0</v>
      </c>
      <c r="W42" s="976">
        <v>1.7328466100000002</v>
      </c>
      <c r="X42" s="976">
        <v>51.055391229999998</v>
      </c>
      <c r="Y42" s="974">
        <v>6571.623203604624</v>
      </c>
      <c r="Z42" s="975"/>
      <c r="AA42" s="976">
        <v>-12.32019685</v>
      </c>
      <c r="AB42" s="975">
        <v>6559.3030067546242</v>
      </c>
    </row>
    <row r="43" spans="1:28" s="326" customFormat="1" ht="45" customHeight="1">
      <c r="A43" s="832" t="s">
        <v>49</v>
      </c>
      <c r="B43" s="815" t="s">
        <v>39</v>
      </c>
      <c r="C43" s="976">
        <v>7.0446999999999996E-2</v>
      </c>
      <c r="D43" s="976">
        <v>0</v>
      </c>
      <c r="E43" s="976">
        <v>0</v>
      </c>
      <c r="F43" s="976">
        <v>0</v>
      </c>
      <c r="G43" s="976">
        <v>0</v>
      </c>
      <c r="H43" s="976">
        <v>0</v>
      </c>
      <c r="I43" s="976">
        <v>0</v>
      </c>
      <c r="J43" s="976">
        <v>0</v>
      </c>
      <c r="K43" s="976">
        <v>0</v>
      </c>
      <c r="L43" s="976">
        <v>0</v>
      </c>
      <c r="M43" s="976">
        <v>0</v>
      </c>
      <c r="N43" s="976">
        <v>0</v>
      </c>
      <c r="O43" s="976">
        <v>0</v>
      </c>
      <c r="P43" s="976">
        <v>0</v>
      </c>
      <c r="Q43" s="976">
        <v>0</v>
      </c>
      <c r="R43" s="976">
        <v>0</v>
      </c>
      <c r="S43" s="976">
        <v>0</v>
      </c>
      <c r="T43" s="976">
        <v>0</v>
      </c>
      <c r="U43" s="976">
        <v>0</v>
      </c>
      <c r="V43" s="976">
        <v>0</v>
      </c>
      <c r="W43" s="976">
        <v>0</v>
      </c>
      <c r="X43" s="976">
        <v>0</v>
      </c>
      <c r="Y43" s="974">
        <v>7.0446999999999996E-2</v>
      </c>
      <c r="Z43" s="975"/>
      <c r="AA43" s="976">
        <v>0</v>
      </c>
      <c r="AB43" s="975">
        <v>7.0446999999999996E-2</v>
      </c>
    </row>
    <row r="44" spans="1:28" s="326" customFormat="1" ht="45" customHeight="1">
      <c r="A44" s="1429" t="s">
        <v>50</v>
      </c>
      <c r="B44" s="815" t="s">
        <v>39</v>
      </c>
      <c r="C44" s="976">
        <v>0</v>
      </c>
      <c r="D44" s="976">
        <v>0</v>
      </c>
      <c r="E44" s="976">
        <v>0</v>
      </c>
      <c r="F44" s="976">
        <v>227.56593919999997</v>
      </c>
      <c r="G44" s="976">
        <v>0</v>
      </c>
      <c r="H44" s="976">
        <v>0</v>
      </c>
      <c r="I44" s="976">
        <v>0</v>
      </c>
      <c r="J44" s="989">
        <v>3.01832959158234</v>
      </c>
      <c r="K44" s="976">
        <v>0</v>
      </c>
      <c r="L44" s="976">
        <v>316.43401065900002</v>
      </c>
      <c r="M44" s="976">
        <v>0</v>
      </c>
      <c r="N44" s="976">
        <v>0</v>
      </c>
      <c r="O44" s="976">
        <v>0</v>
      </c>
      <c r="P44" s="976">
        <v>0</v>
      </c>
      <c r="Q44" s="976">
        <v>0</v>
      </c>
      <c r="R44" s="976">
        <v>0</v>
      </c>
      <c r="S44" s="976">
        <v>741.67131544000006</v>
      </c>
      <c r="T44" s="976">
        <v>0</v>
      </c>
      <c r="U44" s="976">
        <v>0</v>
      </c>
      <c r="V44" s="976">
        <v>0</v>
      </c>
      <c r="W44" s="976">
        <v>39.946126920000005</v>
      </c>
      <c r="X44" s="976">
        <v>0</v>
      </c>
      <c r="Y44" s="974">
        <v>1328.6357218105825</v>
      </c>
      <c r="Z44" s="975"/>
      <c r="AA44" s="976">
        <v>0</v>
      </c>
      <c r="AB44" s="975">
        <v>1328.6357218105825</v>
      </c>
    </row>
    <row r="45" spans="1:28" s="326" customFormat="1" ht="45" customHeight="1">
      <c r="A45" s="832" t="s">
        <v>51</v>
      </c>
      <c r="B45" s="815" t="s">
        <v>39</v>
      </c>
      <c r="C45" s="976">
        <v>0</v>
      </c>
      <c r="D45" s="976">
        <v>0</v>
      </c>
      <c r="E45" s="976">
        <v>0</v>
      </c>
      <c r="F45" s="976">
        <v>0</v>
      </c>
      <c r="G45" s="976">
        <v>0</v>
      </c>
      <c r="H45" s="976">
        <v>0</v>
      </c>
      <c r="I45" s="976">
        <v>0</v>
      </c>
      <c r="J45" s="976">
        <v>0</v>
      </c>
      <c r="K45" s="976">
        <v>0</v>
      </c>
      <c r="L45" s="989">
        <v>-7.5593969999999997</v>
      </c>
      <c r="M45" s="976">
        <v>0</v>
      </c>
      <c r="N45" s="976">
        <v>0</v>
      </c>
      <c r="O45" s="976">
        <v>0</v>
      </c>
      <c r="P45" s="976">
        <v>0</v>
      </c>
      <c r="Q45" s="976">
        <v>0</v>
      </c>
      <c r="R45" s="976">
        <v>0</v>
      </c>
      <c r="S45" s="976">
        <v>0</v>
      </c>
      <c r="T45" s="976">
        <v>0</v>
      </c>
      <c r="U45" s="976">
        <v>0</v>
      </c>
      <c r="V45" s="976">
        <v>0</v>
      </c>
      <c r="W45" s="976">
        <v>0</v>
      </c>
      <c r="X45" s="976">
        <v>0</v>
      </c>
      <c r="Y45" s="974">
        <v>-7.5593969999999997</v>
      </c>
      <c r="Z45" s="975"/>
      <c r="AA45" s="976">
        <v>0</v>
      </c>
      <c r="AB45" s="975">
        <v>-7.5593969999999997</v>
      </c>
    </row>
    <row r="46" spans="1:28" s="326" customFormat="1" ht="45" customHeight="1">
      <c r="A46" s="832" t="s">
        <v>52</v>
      </c>
      <c r="B46" s="815" t="s">
        <v>39</v>
      </c>
      <c r="C46" s="976">
        <v>0</v>
      </c>
      <c r="D46" s="976">
        <v>0</v>
      </c>
      <c r="E46" s="976">
        <v>0</v>
      </c>
      <c r="F46" s="976">
        <v>958.98616158000004</v>
      </c>
      <c r="G46" s="976">
        <v>0</v>
      </c>
      <c r="H46" s="976">
        <v>0</v>
      </c>
      <c r="I46" s="976">
        <v>0</v>
      </c>
      <c r="J46" s="976">
        <v>0</v>
      </c>
      <c r="K46" s="976">
        <v>0</v>
      </c>
      <c r="L46" s="976">
        <v>0</v>
      </c>
      <c r="M46" s="976">
        <v>0</v>
      </c>
      <c r="N46" s="976">
        <v>0</v>
      </c>
      <c r="O46" s="976">
        <v>0</v>
      </c>
      <c r="P46" s="976">
        <v>0</v>
      </c>
      <c r="Q46" s="976">
        <v>0</v>
      </c>
      <c r="R46" s="976">
        <v>0</v>
      </c>
      <c r="S46" s="976">
        <v>0</v>
      </c>
      <c r="T46" s="976">
        <v>0</v>
      </c>
      <c r="U46" s="976">
        <v>0</v>
      </c>
      <c r="V46" s="976">
        <v>714.44507857000008</v>
      </c>
      <c r="W46" s="976">
        <v>0</v>
      </c>
      <c r="X46" s="976">
        <v>0</v>
      </c>
      <c r="Y46" s="974">
        <v>1673.4312401500001</v>
      </c>
      <c r="Z46" s="975"/>
      <c r="AA46" s="976">
        <v>-3.2157537999999999</v>
      </c>
      <c r="AB46" s="975">
        <v>1670.2154863500002</v>
      </c>
    </row>
    <row r="47" spans="1:28" s="326" customFormat="1" ht="45" customHeight="1">
      <c r="A47" s="832" t="s">
        <v>53</v>
      </c>
      <c r="B47" s="815" t="s">
        <v>39</v>
      </c>
      <c r="C47" s="976">
        <v>0</v>
      </c>
      <c r="D47" s="989">
        <v>-1375.5193524000001</v>
      </c>
      <c r="E47" s="976">
        <v>0</v>
      </c>
      <c r="F47" s="976">
        <v>0</v>
      </c>
      <c r="G47" s="976">
        <v>0</v>
      </c>
      <c r="H47" s="976">
        <v>0</v>
      </c>
      <c r="I47" s="976">
        <v>0</v>
      </c>
      <c r="J47" s="976">
        <v>0</v>
      </c>
      <c r="K47" s="977">
        <v>52.870146179999999</v>
      </c>
      <c r="L47" s="976">
        <v>0</v>
      </c>
      <c r="M47" s="976">
        <v>0</v>
      </c>
      <c r="N47" s="976">
        <v>0</v>
      </c>
      <c r="O47" s="976">
        <v>0</v>
      </c>
      <c r="P47" s="989">
        <v>-71.089768750000005</v>
      </c>
      <c r="Q47" s="976">
        <v>0</v>
      </c>
      <c r="R47" s="976">
        <v>0</v>
      </c>
      <c r="S47" s="976">
        <v>0</v>
      </c>
      <c r="T47" s="976">
        <v>0</v>
      </c>
      <c r="U47" s="976">
        <v>0</v>
      </c>
      <c r="V47" s="976">
        <v>0</v>
      </c>
      <c r="W47" s="976">
        <v>0</v>
      </c>
      <c r="X47" s="976">
        <v>0</v>
      </c>
      <c r="Y47" s="974">
        <v>-1393.7389749700003</v>
      </c>
      <c r="Z47" s="975"/>
      <c r="AA47" s="976">
        <v>0</v>
      </c>
      <c r="AB47" s="975">
        <v>-1393.7389749700003</v>
      </c>
    </row>
    <row r="48" spans="1:28" s="326" customFormat="1" ht="45" customHeight="1">
      <c r="A48" s="1309" t="s">
        <v>54</v>
      </c>
      <c r="B48" s="822"/>
      <c r="C48" s="973">
        <v>1143.8440995660701</v>
      </c>
      <c r="D48" s="973">
        <v>99225.274418207904</v>
      </c>
      <c r="E48" s="1063">
        <v>-858.96700540044003</v>
      </c>
      <c r="F48" s="973">
        <v>12820.8943616206</v>
      </c>
      <c r="G48" s="973">
        <v>15430.161517565213</v>
      </c>
      <c r="H48" s="973">
        <v>-7.4027672900000008</v>
      </c>
      <c r="I48" s="973">
        <v>2216.2171892800002</v>
      </c>
      <c r="J48" s="973">
        <v>-4349.4026910620105</v>
      </c>
      <c r="K48" s="973">
        <v>-1614.52797489253</v>
      </c>
      <c r="L48" s="973">
        <v>16736.745259233343</v>
      </c>
      <c r="M48" s="973">
        <v>-3076.2139215600005</v>
      </c>
      <c r="N48" s="973">
        <v>70209.865359027885</v>
      </c>
      <c r="O48" s="973">
        <v>13260.92438414</v>
      </c>
      <c r="P48" s="973">
        <v>-1774.1055584564199</v>
      </c>
      <c r="Q48" s="973">
        <v>7324.0137742099996</v>
      </c>
      <c r="R48" s="973">
        <v>-39.703072060000004</v>
      </c>
      <c r="S48" s="973">
        <v>23672.854364095099</v>
      </c>
      <c r="T48" s="973">
        <v>373.72554108000003</v>
      </c>
      <c r="U48" s="973">
        <v>5873.483166830003</v>
      </c>
      <c r="V48" s="973">
        <v>59484.340904841796</v>
      </c>
      <c r="W48" s="973">
        <v>274.56373592</v>
      </c>
      <c r="X48" s="973">
        <v>-1057.18347126</v>
      </c>
      <c r="Y48" s="974">
        <v>315269.40161363652</v>
      </c>
      <c r="Z48" s="975">
        <v>8.9769758014909868</v>
      </c>
      <c r="AA48" s="973">
        <v>591.15623164800695</v>
      </c>
      <c r="AB48" s="983">
        <v>315860.55784528452</v>
      </c>
    </row>
    <row r="49" spans="1:28" s="326" customFormat="1" ht="45" customHeight="1">
      <c r="A49" s="832" t="s">
        <v>55</v>
      </c>
      <c r="B49" s="815" t="s">
        <v>39</v>
      </c>
      <c r="C49" s="976">
        <v>0</v>
      </c>
      <c r="D49" s="976">
        <v>0</v>
      </c>
      <c r="E49" s="976">
        <v>0</v>
      </c>
      <c r="F49" s="976">
        <v>400</v>
      </c>
      <c r="G49" s="976">
        <v>570.79999999999995</v>
      </c>
      <c r="H49" s="976">
        <v>2.1983697700000002</v>
      </c>
      <c r="I49" s="976">
        <v>156.24011125000001</v>
      </c>
      <c r="J49" s="976">
        <v>175.32908455</v>
      </c>
      <c r="K49" s="976">
        <v>0</v>
      </c>
      <c r="L49" s="976">
        <v>135.5</v>
      </c>
      <c r="M49" s="976">
        <v>1.52630449</v>
      </c>
      <c r="N49" s="976">
        <v>384.50403148999999</v>
      </c>
      <c r="O49" s="976">
        <v>237.74266234000001</v>
      </c>
      <c r="P49" s="976">
        <v>0</v>
      </c>
      <c r="Q49" s="976">
        <v>322.36199360000001</v>
      </c>
      <c r="R49" s="976">
        <v>5.50718643</v>
      </c>
      <c r="S49" s="976">
        <v>80</v>
      </c>
      <c r="T49" s="976">
        <v>17.784396670000003</v>
      </c>
      <c r="U49" s="976">
        <v>227.71496200000001</v>
      </c>
      <c r="V49" s="976">
        <v>1060</v>
      </c>
      <c r="W49" s="976">
        <v>96.860774400000011</v>
      </c>
      <c r="X49" s="976">
        <v>2.68</v>
      </c>
      <c r="Y49" s="974">
        <v>3876.7498769899998</v>
      </c>
      <c r="Z49" s="975"/>
      <c r="AA49" s="976">
        <v>60</v>
      </c>
      <c r="AB49" s="975">
        <v>3936.7498769899998</v>
      </c>
    </row>
    <row r="50" spans="1:28" s="326" customFormat="1" ht="45" customHeight="1">
      <c r="A50" s="832" t="s">
        <v>56</v>
      </c>
      <c r="B50" s="815" t="s">
        <v>39</v>
      </c>
      <c r="C50" s="976">
        <v>1143.8440995660701</v>
      </c>
      <c r="D50" s="976">
        <v>99225.274418207904</v>
      </c>
      <c r="E50" s="989">
        <v>-858.96700540044003</v>
      </c>
      <c r="F50" s="976">
        <v>12420.8943616206</v>
      </c>
      <c r="G50" s="976">
        <v>14859.361517565214</v>
      </c>
      <c r="H50" s="976">
        <v>-9.601137060000001</v>
      </c>
      <c r="I50" s="976">
        <v>2059.97707803</v>
      </c>
      <c r="J50" s="976">
        <v>-4524.7317756120101</v>
      </c>
      <c r="K50" s="977">
        <v>-1614.52797489253</v>
      </c>
      <c r="L50" s="976">
        <v>16601.245259233343</v>
      </c>
      <c r="M50" s="976">
        <v>-3077.7402260500003</v>
      </c>
      <c r="N50" s="976">
        <v>69825.361327537888</v>
      </c>
      <c r="O50" s="976">
        <v>13023.1817218</v>
      </c>
      <c r="P50" s="976">
        <v>-1774.1055584564199</v>
      </c>
      <c r="Q50" s="976">
        <v>7001.6517806100001</v>
      </c>
      <c r="R50" s="976">
        <v>-45.210258490000001</v>
      </c>
      <c r="S50" s="976">
        <v>23592.854364095099</v>
      </c>
      <c r="T50" s="976">
        <v>355.94114441000005</v>
      </c>
      <c r="U50" s="976">
        <v>5645.768204830003</v>
      </c>
      <c r="V50" s="976">
        <v>58424.340904841796</v>
      </c>
      <c r="W50" s="976">
        <v>177.70296152</v>
      </c>
      <c r="X50" s="976">
        <v>-1059.8634712600001</v>
      </c>
      <c r="Y50" s="974">
        <v>311392.65173664654</v>
      </c>
      <c r="Z50" s="975"/>
      <c r="AA50" s="976">
        <v>531.15623164800695</v>
      </c>
      <c r="AB50" s="975">
        <v>311923.80796829454</v>
      </c>
    </row>
    <row r="51" spans="1:28" s="326" customFormat="1" ht="45" customHeight="1">
      <c r="A51" s="832" t="s">
        <v>57</v>
      </c>
      <c r="B51" s="815" t="s">
        <v>39</v>
      </c>
      <c r="C51" s="976">
        <v>0</v>
      </c>
      <c r="D51" s="976">
        <v>0</v>
      </c>
      <c r="E51" s="976">
        <v>0</v>
      </c>
      <c r="F51" s="976">
        <v>0</v>
      </c>
      <c r="G51" s="976">
        <v>0</v>
      </c>
      <c r="H51" s="976">
        <v>0</v>
      </c>
      <c r="I51" s="976">
        <v>0</v>
      </c>
      <c r="J51" s="976">
        <v>0</v>
      </c>
      <c r="K51" s="976"/>
      <c r="L51" s="976"/>
      <c r="M51" s="976">
        <v>0</v>
      </c>
      <c r="N51" s="976"/>
      <c r="O51" s="976"/>
      <c r="P51" s="976">
        <v>0</v>
      </c>
      <c r="Q51" s="976">
        <v>0</v>
      </c>
      <c r="R51" s="976"/>
      <c r="S51" s="976">
        <v>0</v>
      </c>
      <c r="T51" s="976">
        <v>0</v>
      </c>
      <c r="U51" s="976">
        <v>0</v>
      </c>
      <c r="V51" s="976"/>
      <c r="W51" s="976">
        <v>0</v>
      </c>
      <c r="X51" s="976"/>
      <c r="Y51" s="974">
        <v>0</v>
      </c>
      <c r="Z51" s="975">
        <v>0</v>
      </c>
      <c r="AA51" s="976">
        <v>0</v>
      </c>
      <c r="AB51" s="975">
        <v>0</v>
      </c>
    </row>
    <row r="52" spans="1:28" s="326" customFormat="1" ht="45" customHeight="1">
      <c r="A52" s="1020" t="s">
        <v>58</v>
      </c>
      <c r="B52" s="1019"/>
      <c r="C52" s="974">
        <v>3279.7053430260703</v>
      </c>
      <c r="D52" s="974">
        <v>166643.34062847798</v>
      </c>
      <c r="E52" s="974">
        <v>545.04843149955991</v>
      </c>
      <c r="F52" s="974">
        <v>23995.93953745173</v>
      </c>
      <c r="G52" s="974">
        <v>45027.716044389563</v>
      </c>
      <c r="H52" s="974">
        <v>509.61369687999996</v>
      </c>
      <c r="I52" s="974">
        <v>5649.4565236500002</v>
      </c>
      <c r="J52" s="974">
        <v>31378.012527727995</v>
      </c>
      <c r="K52" s="974">
        <v>2781.6682842852656</v>
      </c>
      <c r="L52" s="974">
        <v>26918.701822074341</v>
      </c>
      <c r="M52" s="974">
        <v>1235.0795464899998</v>
      </c>
      <c r="N52" s="974">
        <v>78843.543468592878</v>
      </c>
      <c r="O52" s="974">
        <v>24523.617866250002</v>
      </c>
      <c r="P52" s="974">
        <v>1567.6190776814453</v>
      </c>
      <c r="Q52" s="974">
        <v>29393.938728019995</v>
      </c>
      <c r="R52" s="974">
        <v>1033.3596279399999</v>
      </c>
      <c r="S52" s="974">
        <v>36795.504560856883</v>
      </c>
      <c r="T52" s="974">
        <v>1201.27303456</v>
      </c>
      <c r="U52" s="974">
        <v>10940.122984010002</v>
      </c>
      <c r="V52" s="974">
        <v>80235.161504091797</v>
      </c>
      <c r="W52" s="974">
        <v>3426.89295967</v>
      </c>
      <c r="X52" s="974">
        <v>2272.1373020199999</v>
      </c>
      <c r="Y52" s="974">
        <v>578197.45349964558</v>
      </c>
      <c r="Z52" s="975">
        <v>16.463584864194832</v>
      </c>
      <c r="AA52" s="973">
        <v>1248.370934118007</v>
      </c>
      <c r="AB52" s="974">
        <v>579445.82443376363</v>
      </c>
    </row>
    <row r="53" spans="1:28" s="326" customFormat="1" ht="45" customHeight="1">
      <c r="A53" s="1021" t="s">
        <v>59</v>
      </c>
      <c r="B53" s="1022"/>
      <c r="C53" s="974">
        <v>12557.947292173125</v>
      </c>
      <c r="D53" s="974">
        <v>874914.23375968204</v>
      </c>
      <c r="E53" s="974">
        <v>4977.1596345421885</v>
      </c>
      <c r="F53" s="974">
        <v>193414.66378319415</v>
      </c>
      <c r="G53" s="974">
        <v>340172.30363073963</v>
      </c>
      <c r="H53" s="974">
        <v>781.25585707999994</v>
      </c>
      <c r="I53" s="974">
        <v>22344.698708960001</v>
      </c>
      <c r="J53" s="974">
        <v>147437.86886072773</v>
      </c>
      <c r="K53" s="974">
        <v>18862.172367054718</v>
      </c>
      <c r="L53" s="974">
        <v>276450.41580638214</v>
      </c>
      <c r="M53" s="974">
        <v>5428.06414391</v>
      </c>
      <c r="N53" s="974">
        <v>509094.37708913547</v>
      </c>
      <c r="O53" s="974">
        <v>99258.547248652452</v>
      </c>
      <c r="P53" s="974">
        <v>9859.4856220769016</v>
      </c>
      <c r="Q53" s="974">
        <v>121591.34017653999</v>
      </c>
      <c r="R53" s="974">
        <v>2180.9288973099992</v>
      </c>
      <c r="S53" s="974">
        <v>334146.89817162213</v>
      </c>
      <c r="T53" s="974">
        <v>9824.0684563999985</v>
      </c>
      <c r="U53" s="974">
        <v>50206.382805419998</v>
      </c>
      <c r="V53" s="974">
        <v>442597.96098911093</v>
      </c>
      <c r="W53" s="974">
        <v>24400.943944740004</v>
      </c>
      <c r="X53" s="974">
        <v>11476.131255299999</v>
      </c>
      <c r="Y53" s="974">
        <v>3511977.8485007547</v>
      </c>
      <c r="Z53" s="974">
        <v>100</v>
      </c>
      <c r="AA53" s="973">
        <v>2253.0743822280069</v>
      </c>
      <c r="AB53" s="974">
        <v>3514230.9228829825</v>
      </c>
    </row>
    <row r="54" spans="1:28" s="824" customFormat="1" ht="45" customHeight="1">
      <c r="A54" s="833" t="s">
        <v>60</v>
      </c>
      <c r="B54" s="823"/>
      <c r="C54" s="976"/>
      <c r="D54" s="976"/>
      <c r="E54" s="976"/>
      <c r="F54" s="976"/>
      <c r="G54" s="976"/>
      <c r="H54" s="976"/>
      <c r="I54" s="976"/>
      <c r="J54" s="976"/>
      <c r="K54" s="984"/>
      <c r="L54" s="976"/>
      <c r="M54" s="976"/>
      <c r="N54" s="976"/>
      <c r="O54" s="976"/>
      <c r="P54" s="976"/>
      <c r="Q54" s="976"/>
      <c r="R54" s="976"/>
      <c r="S54" s="976"/>
      <c r="T54" s="976"/>
      <c r="U54" s="976"/>
      <c r="V54" s="976"/>
      <c r="W54" s="976"/>
      <c r="X54" s="976"/>
      <c r="Y54" s="974">
        <v>0</v>
      </c>
      <c r="Z54" s="983"/>
      <c r="AA54" s="976"/>
      <c r="AB54" s="983">
        <v>0</v>
      </c>
    </row>
    <row r="55" spans="1:28" s="326" customFormat="1" ht="45" customHeight="1">
      <c r="A55" s="834" t="s">
        <v>61</v>
      </c>
      <c r="B55" s="815" t="s">
        <v>62</v>
      </c>
      <c r="C55" s="976">
        <v>0</v>
      </c>
      <c r="D55" s="976">
        <v>0</v>
      </c>
      <c r="E55" s="976">
        <v>0</v>
      </c>
      <c r="F55" s="976">
        <v>0</v>
      </c>
      <c r="G55" s="976">
        <v>0</v>
      </c>
      <c r="H55" s="976">
        <v>0</v>
      </c>
      <c r="I55" s="976">
        <v>0</v>
      </c>
      <c r="J55" s="976">
        <v>0</v>
      </c>
      <c r="K55" s="976">
        <v>0</v>
      </c>
      <c r="L55" s="976">
        <v>0</v>
      </c>
      <c r="M55" s="976">
        <v>0</v>
      </c>
      <c r="N55" s="976">
        <v>0</v>
      </c>
      <c r="O55" s="976">
        <v>30.327044000000001</v>
      </c>
      <c r="P55" s="976">
        <v>0</v>
      </c>
      <c r="Q55" s="976">
        <v>0</v>
      </c>
      <c r="R55" s="976">
        <v>0</v>
      </c>
      <c r="S55" s="976">
        <v>0</v>
      </c>
      <c r="T55" s="976">
        <v>0</v>
      </c>
      <c r="U55" s="976">
        <v>0</v>
      </c>
      <c r="V55" s="976">
        <v>0</v>
      </c>
      <c r="W55" s="976">
        <v>0</v>
      </c>
      <c r="X55" s="976">
        <v>0</v>
      </c>
      <c r="Y55" s="974">
        <v>30.327044000000001</v>
      </c>
      <c r="Z55" s="975"/>
      <c r="AA55" s="976">
        <v>0</v>
      </c>
      <c r="AB55" s="975">
        <v>30.327044000000001</v>
      </c>
    </row>
    <row r="56" spans="1:28" s="326" customFormat="1" ht="45" customHeight="1">
      <c r="A56" s="834" t="s">
        <v>63</v>
      </c>
      <c r="B56" s="815" t="s">
        <v>64</v>
      </c>
      <c r="C56" s="976">
        <v>0</v>
      </c>
      <c r="D56" s="976">
        <v>0</v>
      </c>
      <c r="E56" s="976">
        <v>0</v>
      </c>
      <c r="F56" s="976">
        <v>0</v>
      </c>
      <c r="G56" s="976">
        <v>0</v>
      </c>
      <c r="H56" s="976">
        <v>0</v>
      </c>
      <c r="I56" s="976">
        <v>0</v>
      </c>
      <c r="J56" s="976">
        <v>0</v>
      </c>
      <c r="K56" s="976">
        <v>0</v>
      </c>
      <c r="L56" s="976">
        <v>0</v>
      </c>
      <c r="M56" s="976">
        <v>0</v>
      </c>
      <c r="N56" s="976">
        <v>0</v>
      </c>
      <c r="O56" s="976">
        <v>143.69448621999999</v>
      </c>
      <c r="P56" s="976">
        <v>0</v>
      </c>
      <c r="Q56" s="976">
        <v>0</v>
      </c>
      <c r="R56" s="976">
        <v>0</v>
      </c>
      <c r="S56" s="976">
        <v>0</v>
      </c>
      <c r="T56" s="976">
        <v>0</v>
      </c>
      <c r="U56" s="976">
        <v>0</v>
      </c>
      <c r="V56" s="976">
        <v>0</v>
      </c>
      <c r="W56" s="976">
        <v>0</v>
      </c>
      <c r="X56" s="976">
        <v>0</v>
      </c>
      <c r="Y56" s="974">
        <v>143.69448621999999</v>
      </c>
      <c r="Z56" s="975"/>
      <c r="AA56" s="976">
        <v>0</v>
      </c>
      <c r="AB56" s="975">
        <v>143.69448621999999</v>
      </c>
    </row>
    <row r="57" spans="1:28" s="326" customFormat="1" ht="45" customHeight="1">
      <c r="A57" s="835" t="s">
        <v>65</v>
      </c>
      <c r="B57" s="825"/>
      <c r="C57" s="976">
        <v>0</v>
      </c>
      <c r="D57" s="976">
        <v>0</v>
      </c>
      <c r="E57" s="976">
        <v>0</v>
      </c>
      <c r="F57" s="976">
        <v>0</v>
      </c>
      <c r="G57" s="976">
        <v>0</v>
      </c>
      <c r="H57" s="976">
        <v>0</v>
      </c>
      <c r="I57" s="976">
        <v>0</v>
      </c>
      <c r="J57" s="976">
        <v>0</v>
      </c>
      <c r="K57" s="976">
        <v>0</v>
      </c>
      <c r="L57" s="976">
        <v>0</v>
      </c>
      <c r="M57" s="976">
        <v>44.747273240000006</v>
      </c>
      <c r="N57" s="976">
        <v>0</v>
      </c>
      <c r="O57" s="976">
        <v>341.11077370999999</v>
      </c>
      <c r="P57" s="976">
        <v>0</v>
      </c>
      <c r="Q57" s="976">
        <v>0</v>
      </c>
      <c r="R57" s="976">
        <v>0</v>
      </c>
      <c r="S57" s="976">
        <v>0</v>
      </c>
      <c r="T57" s="976">
        <v>0</v>
      </c>
      <c r="U57" s="976">
        <v>0</v>
      </c>
      <c r="V57" s="976">
        <v>0</v>
      </c>
      <c r="W57" s="976">
        <v>42.470936999999999</v>
      </c>
      <c r="X57" s="976">
        <v>0</v>
      </c>
      <c r="Y57" s="974">
        <v>428.32898395000001</v>
      </c>
      <c r="Z57" s="983"/>
      <c r="AA57" s="976">
        <v>0</v>
      </c>
      <c r="AB57" s="983">
        <v>428.32898395000001</v>
      </c>
    </row>
    <row r="58" spans="1:28" s="1084" customFormat="1" ht="36" customHeight="1">
      <c r="A58" s="836" t="s">
        <v>66</v>
      </c>
      <c r="B58" s="826"/>
      <c r="C58" s="412"/>
      <c r="D58" s="412"/>
      <c r="E58" s="412"/>
      <c r="F58" s="412"/>
      <c r="G58" s="412"/>
      <c r="H58" s="412"/>
      <c r="I58" s="412"/>
      <c r="J58" s="412"/>
      <c r="K58" s="412"/>
      <c r="L58" s="412"/>
      <c r="M58" s="412"/>
      <c r="N58" s="412"/>
      <c r="O58" s="412"/>
      <c r="P58" s="412"/>
      <c r="Q58" s="412"/>
      <c r="R58" s="412"/>
      <c r="S58" s="412"/>
      <c r="T58" s="412"/>
      <c r="U58" s="412"/>
      <c r="V58" s="412"/>
      <c r="W58" s="412"/>
      <c r="X58" s="412"/>
      <c r="Y58" s="412"/>
      <c r="Z58" s="412"/>
      <c r="AA58" s="412"/>
      <c r="AB58" s="412"/>
    </row>
    <row r="59" spans="1:28" ht="30" customHeight="1">
      <c r="A59" s="360"/>
    </row>
    <row r="61" spans="1:28" ht="30" customHeight="1">
      <c r="Y61" s="614"/>
    </row>
    <row r="62" spans="1:28" ht="30" customHeight="1">
      <c r="Y62" s="614"/>
    </row>
    <row r="63" spans="1:28" ht="30" customHeight="1">
      <c r="Y63" s="614"/>
    </row>
    <row r="64" spans="1:28" ht="30" customHeight="1">
      <c r="Y64" s="614"/>
    </row>
    <row r="65" spans="6:25" ht="30" customHeight="1">
      <c r="Y65" s="614"/>
    </row>
    <row r="67" spans="6:25" ht="30" customHeight="1">
      <c r="F67" s="614"/>
      <c r="L67" s="614"/>
      <c r="V67" s="614"/>
    </row>
  </sheetData>
  <sheetProtection formatColumns="0" formatRows="0" sort="0" autoFilter="0"/>
  <protectedRanges>
    <protectedRange sqref="A1" name="Range1_1"/>
  </protectedRanges>
  <mergeCells count="4">
    <mergeCell ref="A5:B5"/>
    <mergeCell ref="A1:F1"/>
    <mergeCell ref="A2:F2"/>
    <mergeCell ref="Y4:AB4"/>
  </mergeCells>
  <pageMargins left="0.23622047244094491" right="0.23622047244094491" top="0.74803149606299213" bottom="0.74803149606299213" header="0.31496062992125984" footer="0.31496062992125984"/>
  <pageSetup paperSize="9" scale="36" fitToWidth="0" fitToHeight="0" orientation="landscape" cellComments="asDisplayed" r:id="rId1"/>
  <headerFooter alignWithMargins="0">
    <oddHeader>&amp;R&amp;A</oddHeader>
  </headerFooter>
  <rowBreaks count="1" manualBreakCount="1">
    <brk id="30" max="27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E85"/>
  <sheetViews>
    <sheetView workbookViewId="0">
      <selection sqref="A1:XFD1048576"/>
    </sheetView>
  </sheetViews>
  <sheetFormatPr defaultRowHeight="21"/>
  <cols>
    <col min="1" max="1" width="7.5703125" style="64" customWidth="1"/>
    <col min="2" max="2" width="8.42578125" style="64" customWidth="1"/>
    <col min="3" max="3" width="19.85546875" style="64" customWidth="1"/>
    <col min="4" max="4" width="25.85546875" style="64" customWidth="1"/>
    <col min="5" max="5" width="31.42578125" style="64" customWidth="1"/>
    <col min="6" max="256" width="9" style="64"/>
    <col min="257" max="257" width="7.5703125" style="64" customWidth="1"/>
    <col min="258" max="258" width="8.42578125" style="64" customWidth="1"/>
    <col min="259" max="260" width="19.85546875" style="64" customWidth="1"/>
    <col min="261" max="261" width="37.5703125" style="64" customWidth="1"/>
    <col min="262" max="512" width="9" style="64"/>
    <col min="513" max="513" width="7.5703125" style="64" customWidth="1"/>
    <col min="514" max="514" width="8.42578125" style="64" customWidth="1"/>
    <col min="515" max="516" width="19.85546875" style="64" customWidth="1"/>
    <col min="517" max="517" width="37.5703125" style="64" customWidth="1"/>
    <col min="518" max="768" width="9" style="64"/>
    <col min="769" max="769" width="7.5703125" style="64" customWidth="1"/>
    <col min="770" max="770" width="8.42578125" style="64" customWidth="1"/>
    <col min="771" max="772" width="19.85546875" style="64" customWidth="1"/>
    <col min="773" max="773" width="37.5703125" style="64" customWidth="1"/>
    <col min="774" max="1024" width="9" style="64"/>
    <col min="1025" max="1025" width="7.5703125" style="64" customWidth="1"/>
    <col min="1026" max="1026" width="8.42578125" style="64" customWidth="1"/>
    <col min="1027" max="1028" width="19.85546875" style="64" customWidth="1"/>
    <col min="1029" max="1029" width="37.5703125" style="64" customWidth="1"/>
    <col min="1030" max="1280" width="9" style="64"/>
    <col min="1281" max="1281" width="7.5703125" style="64" customWidth="1"/>
    <col min="1282" max="1282" width="8.42578125" style="64" customWidth="1"/>
    <col min="1283" max="1284" width="19.85546875" style="64" customWidth="1"/>
    <col min="1285" max="1285" width="37.5703125" style="64" customWidth="1"/>
    <col min="1286" max="1536" width="9" style="64"/>
    <col min="1537" max="1537" width="7.5703125" style="64" customWidth="1"/>
    <col min="1538" max="1538" width="8.42578125" style="64" customWidth="1"/>
    <col min="1539" max="1540" width="19.85546875" style="64" customWidth="1"/>
    <col min="1541" max="1541" width="37.5703125" style="64" customWidth="1"/>
    <col min="1542" max="1792" width="9" style="64"/>
    <col min="1793" max="1793" width="7.5703125" style="64" customWidth="1"/>
    <col min="1794" max="1794" width="8.42578125" style="64" customWidth="1"/>
    <col min="1795" max="1796" width="19.85546875" style="64" customWidth="1"/>
    <col min="1797" max="1797" width="37.5703125" style="64" customWidth="1"/>
    <col min="1798" max="2048" width="9" style="64"/>
    <col min="2049" max="2049" width="7.5703125" style="64" customWidth="1"/>
    <col min="2050" max="2050" width="8.42578125" style="64" customWidth="1"/>
    <col min="2051" max="2052" width="19.85546875" style="64" customWidth="1"/>
    <col min="2053" max="2053" width="37.5703125" style="64" customWidth="1"/>
    <col min="2054" max="2304" width="9" style="64"/>
    <col min="2305" max="2305" width="7.5703125" style="64" customWidth="1"/>
    <col min="2306" max="2306" width="8.42578125" style="64" customWidth="1"/>
    <col min="2307" max="2308" width="19.85546875" style="64" customWidth="1"/>
    <col min="2309" max="2309" width="37.5703125" style="64" customWidth="1"/>
    <col min="2310" max="2560" width="9" style="64"/>
    <col min="2561" max="2561" width="7.5703125" style="64" customWidth="1"/>
    <col min="2562" max="2562" width="8.42578125" style="64" customWidth="1"/>
    <col min="2563" max="2564" width="19.85546875" style="64" customWidth="1"/>
    <col min="2565" max="2565" width="37.5703125" style="64" customWidth="1"/>
    <col min="2566" max="2816" width="9" style="64"/>
    <col min="2817" max="2817" width="7.5703125" style="64" customWidth="1"/>
    <col min="2818" max="2818" width="8.42578125" style="64" customWidth="1"/>
    <col min="2819" max="2820" width="19.85546875" style="64" customWidth="1"/>
    <col min="2821" max="2821" width="37.5703125" style="64" customWidth="1"/>
    <col min="2822" max="3072" width="9" style="64"/>
    <col min="3073" max="3073" width="7.5703125" style="64" customWidth="1"/>
    <col min="3074" max="3074" width="8.42578125" style="64" customWidth="1"/>
    <col min="3075" max="3076" width="19.85546875" style="64" customWidth="1"/>
    <col min="3077" max="3077" width="37.5703125" style="64" customWidth="1"/>
    <col min="3078" max="3328" width="9" style="64"/>
    <col min="3329" max="3329" width="7.5703125" style="64" customWidth="1"/>
    <col min="3330" max="3330" width="8.42578125" style="64" customWidth="1"/>
    <col min="3331" max="3332" width="19.85546875" style="64" customWidth="1"/>
    <col min="3333" max="3333" width="37.5703125" style="64" customWidth="1"/>
    <col min="3334" max="3584" width="9" style="64"/>
    <col min="3585" max="3585" width="7.5703125" style="64" customWidth="1"/>
    <col min="3586" max="3586" width="8.42578125" style="64" customWidth="1"/>
    <col min="3587" max="3588" width="19.85546875" style="64" customWidth="1"/>
    <col min="3589" max="3589" width="37.5703125" style="64" customWidth="1"/>
    <col min="3590" max="3840" width="9" style="64"/>
    <col min="3841" max="3841" width="7.5703125" style="64" customWidth="1"/>
    <col min="3842" max="3842" width="8.42578125" style="64" customWidth="1"/>
    <col min="3843" max="3844" width="19.85546875" style="64" customWidth="1"/>
    <col min="3845" max="3845" width="37.5703125" style="64" customWidth="1"/>
    <col min="3846" max="4096" width="9" style="64"/>
    <col min="4097" max="4097" width="7.5703125" style="64" customWidth="1"/>
    <col min="4098" max="4098" width="8.42578125" style="64" customWidth="1"/>
    <col min="4099" max="4100" width="19.85546875" style="64" customWidth="1"/>
    <col min="4101" max="4101" width="37.5703125" style="64" customWidth="1"/>
    <col min="4102" max="4352" width="9" style="64"/>
    <col min="4353" max="4353" width="7.5703125" style="64" customWidth="1"/>
    <col min="4354" max="4354" width="8.42578125" style="64" customWidth="1"/>
    <col min="4355" max="4356" width="19.85546875" style="64" customWidth="1"/>
    <col min="4357" max="4357" width="37.5703125" style="64" customWidth="1"/>
    <col min="4358" max="4608" width="9" style="64"/>
    <col min="4609" max="4609" width="7.5703125" style="64" customWidth="1"/>
    <col min="4610" max="4610" width="8.42578125" style="64" customWidth="1"/>
    <col min="4611" max="4612" width="19.85546875" style="64" customWidth="1"/>
    <col min="4613" max="4613" width="37.5703125" style="64" customWidth="1"/>
    <col min="4614" max="4864" width="9" style="64"/>
    <col min="4865" max="4865" width="7.5703125" style="64" customWidth="1"/>
    <col min="4866" max="4866" width="8.42578125" style="64" customWidth="1"/>
    <col min="4867" max="4868" width="19.85546875" style="64" customWidth="1"/>
    <col min="4869" max="4869" width="37.5703125" style="64" customWidth="1"/>
    <col min="4870" max="5120" width="9" style="64"/>
    <col min="5121" max="5121" width="7.5703125" style="64" customWidth="1"/>
    <col min="5122" max="5122" width="8.42578125" style="64" customWidth="1"/>
    <col min="5123" max="5124" width="19.85546875" style="64" customWidth="1"/>
    <col min="5125" max="5125" width="37.5703125" style="64" customWidth="1"/>
    <col min="5126" max="5376" width="9" style="64"/>
    <col min="5377" max="5377" width="7.5703125" style="64" customWidth="1"/>
    <col min="5378" max="5378" width="8.42578125" style="64" customWidth="1"/>
    <col min="5379" max="5380" width="19.85546875" style="64" customWidth="1"/>
    <col min="5381" max="5381" width="37.5703125" style="64" customWidth="1"/>
    <col min="5382" max="5632" width="9" style="64"/>
    <col min="5633" max="5633" width="7.5703125" style="64" customWidth="1"/>
    <col min="5634" max="5634" width="8.42578125" style="64" customWidth="1"/>
    <col min="5635" max="5636" width="19.85546875" style="64" customWidth="1"/>
    <col min="5637" max="5637" width="37.5703125" style="64" customWidth="1"/>
    <col min="5638" max="5888" width="9" style="64"/>
    <col min="5889" max="5889" width="7.5703125" style="64" customWidth="1"/>
    <col min="5890" max="5890" width="8.42578125" style="64" customWidth="1"/>
    <col min="5891" max="5892" width="19.85546875" style="64" customWidth="1"/>
    <col min="5893" max="5893" width="37.5703125" style="64" customWidth="1"/>
    <col min="5894" max="6144" width="9" style="64"/>
    <col min="6145" max="6145" width="7.5703125" style="64" customWidth="1"/>
    <col min="6146" max="6146" width="8.42578125" style="64" customWidth="1"/>
    <col min="6147" max="6148" width="19.85546875" style="64" customWidth="1"/>
    <col min="6149" max="6149" width="37.5703125" style="64" customWidth="1"/>
    <col min="6150" max="6400" width="9" style="64"/>
    <col min="6401" max="6401" width="7.5703125" style="64" customWidth="1"/>
    <col min="6402" max="6402" width="8.42578125" style="64" customWidth="1"/>
    <col min="6403" max="6404" width="19.85546875" style="64" customWidth="1"/>
    <col min="6405" max="6405" width="37.5703125" style="64" customWidth="1"/>
    <col min="6406" max="6656" width="9" style="64"/>
    <col min="6657" max="6657" width="7.5703125" style="64" customWidth="1"/>
    <col min="6658" max="6658" width="8.42578125" style="64" customWidth="1"/>
    <col min="6659" max="6660" width="19.85546875" style="64" customWidth="1"/>
    <col min="6661" max="6661" width="37.5703125" style="64" customWidth="1"/>
    <col min="6662" max="6912" width="9" style="64"/>
    <col min="6913" max="6913" width="7.5703125" style="64" customWidth="1"/>
    <col min="6914" max="6914" width="8.42578125" style="64" customWidth="1"/>
    <col min="6915" max="6916" width="19.85546875" style="64" customWidth="1"/>
    <col min="6917" max="6917" width="37.5703125" style="64" customWidth="1"/>
    <col min="6918" max="7168" width="9" style="64"/>
    <col min="7169" max="7169" width="7.5703125" style="64" customWidth="1"/>
    <col min="7170" max="7170" width="8.42578125" style="64" customWidth="1"/>
    <col min="7171" max="7172" width="19.85546875" style="64" customWidth="1"/>
    <col min="7173" max="7173" width="37.5703125" style="64" customWidth="1"/>
    <col min="7174" max="7424" width="9" style="64"/>
    <col min="7425" max="7425" width="7.5703125" style="64" customWidth="1"/>
    <col min="7426" max="7426" width="8.42578125" style="64" customWidth="1"/>
    <col min="7427" max="7428" width="19.85546875" style="64" customWidth="1"/>
    <col min="7429" max="7429" width="37.5703125" style="64" customWidth="1"/>
    <col min="7430" max="7680" width="9" style="64"/>
    <col min="7681" max="7681" width="7.5703125" style="64" customWidth="1"/>
    <col min="7682" max="7682" width="8.42578125" style="64" customWidth="1"/>
    <col min="7683" max="7684" width="19.85546875" style="64" customWidth="1"/>
    <col min="7685" max="7685" width="37.5703125" style="64" customWidth="1"/>
    <col min="7686" max="7936" width="9" style="64"/>
    <col min="7937" max="7937" width="7.5703125" style="64" customWidth="1"/>
    <col min="7938" max="7938" width="8.42578125" style="64" customWidth="1"/>
    <col min="7939" max="7940" width="19.85546875" style="64" customWidth="1"/>
    <col min="7941" max="7941" width="37.5703125" style="64" customWidth="1"/>
    <col min="7942" max="8192" width="9" style="64"/>
    <col min="8193" max="8193" width="7.5703125" style="64" customWidth="1"/>
    <col min="8194" max="8194" width="8.42578125" style="64" customWidth="1"/>
    <col min="8195" max="8196" width="19.85546875" style="64" customWidth="1"/>
    <col min="8197" max="8197" width="37.5703125" style="64" customWidth="1"/>
    <col min="8198" max="8448" width="9" style="64"/>
    <col min="8449" max="8449" width="7.5703125" style="64" customWidth="1"/>
    <col min="8450" max="8450" width="8.42578125" style="64" customWidth="1"/>
    <col min="8451" max="8452" width="19.85546875" style="64" customWidth="1"/>
    <col min="8453" max="8453" width="37.5703125" style="64" customWidth="1"/>
    <col min="8454" max="8704" width="9" style="64"/>
    <col min="8705" max="8705" width="7.5703125" style="64" customWidth="1"/>
    <col min="8706" max="8706" width="8.42578125" style="64" customWidth="1"/>
    <col min="8707" max="8708" width="19.85546875" style="64" customWidth="1"/>
    <col min="8709" max="8709" width="37.5703125" style="64" customWidth="1"/>
    <col min="8710" max="8960" width="9" style="64"/>
    <col min="8961" max="8961" width="7.5703125" style="64" customWidth="1"/>
    <col min="8962" max="8962" width="8.42578125" style="64" customWidth="1"/>
    <col min="8963" max="8964" width="19.85546875" style="64" customWidth="1"/>
    <col min="8965" max="8965" width="37.5703125" style="64" customWidth="1"/>
    <col min="8966" max="9216" width="9" style="64"/>
    <col min="9217" max="9217" width="7.5703125" style="64" customWidth="1"/>
    <col min="9218" max="9218" width="8.42578125" style="64" customWidth="1"/>
    <col min="9219" max="9220" width="19.85546875" style="64" customWidth="1"/>
    <col min="9221" max="9221" width="37.5703125" style="64" customWidth="1"/>
    <col min="9222" max="9472" width="9" style="64"/>
    <col min="9473" max="9473" width="7.5703125" style="64" customWidth="1"/>
    <col min="9474" max="9474" width="8.42578125" style="64" customWidth="1"/>
    <col min="9475" max="9476" width="19.85546875" style="64" customWidth="1"/>
    <col min="9477" max="9477" width="37.5703125" style="64" customWidth="1"/>
    <col min="9478" max="9728" width="9" style="64"/>
    <col min="9729" max="9729" width="7.5703125" style="64" customWidth="1"/>
    <col min="9730" max="9730" width="8.42578125" style="64" customWidth="1"/>
    <col min="9731" max="9732" width="19.85546875" style="64" customWidth="1"/>
    <col min="9733" max="9733" width="37.5703125" style="64" customWidth="1"/>
    <col min="9734" max="9984" width="9" style="64"/>
    <col min="9985" max="9985" width="7.5703125" style="64" customWidth="1"/>
    <col min="9986" max="9986" width="8.42578125" style="64" customWidth="1"/>
    <col min="9987" max="9988" width="19.85546875" style="64" customWidth="1"/>
    <col min="9989" max="9989" width="37.5703125" style="64" customWidth="1"/>
    <col min="9990" max="10240" width="9" style="64"/>
    <col min="10241" max="10241" width="7.5703125" style="64" customWidth="1"/>
    <col min="10242" max="10242" width="8.42578125" style="64" customWidth="1"/>
    <col min="10243" max="10244" width="19.85546875" style="64" customWidth="1"/>
    <col min="10245" max="10245" width="37.5703125" style="64" customWidth="1"/>
    <col min="10246" max="10496" width="9" style="64"/>
    <col min="10497" max="10497" width="7.5703125" style="64" customWidth="1"/>
    <col min="10498" max="10498" width="8.42578125" style="64" customWidth="1"/>
    <col min="10499" max="10500" width="19.85546875" style="64" customWidth="1"/>
    <col min="10501" max="10501" width="37.5703125" style="64" customWidth="1"/>
    <col min="10502" max="10752" width="9" style="64"/>
    <col min="10753" max="10753" width="7.5703125" style="64" customWidth="1"/>
    <col min="10754" max="10754" width="8.42578125" style="64" customWidth="1"/>
    <col min="10755" max="10756" width="19.85546875" style="64" customWidth="1"/>
    <col min="10757" max="10757" width="37.5703125" style="64" customWidth="1"/>
    <col min="10758" max="11008" width="9" style="64"/>
    <col min="11009" max="11009" width="7.5703125" style="64" customWidth="1"/>
    <col min="11010" max="11010" width="8.42578125" style="64" customWidth="1"/>
    <col min="11011" max="11012" width="19.85546875" style="64" customWidth="1"/>
    <col min="11013" max="11013" width="37.5703125" style="64" customWidth="1"/>
    <col min="11014" max="11264" width="9" style="64"/>
    <col min="11265" max="11265" width="7.5703125" style="64" customWidth="1"/>
    <col min="11266" max="11266" width="8.42578125" style="64" customWidth="1"/>
    <col min="11267" max="11268" width="19.85546875" style="64" customWidth="1"/>
    <col min="11269" max="11269" width="37.5703125" style="64" customWidth="1"/>
    <col min="11270" max="11520" width="9" style="64"/>
    <col min="11521" max="11521" width="7.5703125" style="64" customWidth="1"/>
    <col min="11522" max="11522" width="8.42578125" style="64" customWidth="1"/>
    <col min="11523" max="11524" width="19.85546875" style="64" customWidth="1"/>
    <col min="11525" max="11525" width="37.5703125" style="64" customWidth="1"/>
    <col min="11526" max="11776" width="9" style="64"/>
    <col min="11777" max="11777" width="7.5703125" style="64" customWidth="1"/>
    <col min="11778" max="11778" width="8.42578125" style="64" customWidth="1"/>
    <col min="11779" max="11780" width="19.85546875" style="64" customWidth="1"/>
    <col min="11781" max="11781" width="37.5703125" style="64" customWidth="1"/>
    <col min="11782" max="12032" width="9" style="64"/>
    <col min="12033" max="12033" width="7.5703125" style="64" customWidth="1"/>
    <col min="12034" max="12034" width="8.42578125" style="64" customWidth="1"/>
    <col min="12035" max="12036" width="19.85546875" style="64" customWidth="1"/>
    <col min="12037" max="12037" width="37.5703125" style="64" customWidth="1"/>
    <col min="12038" max="12288" width="9" style="64"/>
    <col min="12289" max="12289" width="7.5703125" style="64" customWidth="1"/>
    <col min="12290" max="12290" width="8.42578125" style="64" customWidth="1"/>
    <col min="12291" max="12292" width="19.85546875" style="64" customWidth="1"/>
    <col min="12293" max="12293" width="37.5703125" style="64" customWidth="1"/>
    <col min="12294" max="12544" width="9" style="64"/>
    <col min="12545" max="12545" width="7.5703125" style="64" customWidth="1"/>
    <col min="12546" max="12546" width="8.42578125" style="64" customWidth="1"/>
    <col min="12547" max="12548" width="19.85546875" style="64" customWidth="1"/>
    <col min="12549" max="12549" width="37.5703125" style="64" customWidth="1"/>
    <col min="12550" max="12800" width="9" style="64"/>
    <col min="12801" max="12801" width="7.5703125" style="64" customWidth="1"/>
    <col min="12802" max="12802" width="8.42578125" style="64" customWidth="1"/>
    <col min="12803" max="12804" width="19.85546875" style="64" customWidth="1"/>
    <col min="12805" max="12805" width="37.5703125" style="64" customWidth="1"/>
    <col min="12806" max="13056" width="9" style="64"/>
    <col min="13057" max="13057" width="7.5703125" style="64" customWidth="1"/>
    <col min="13058" max="13058" width="8.42578125" style="64" customWidth="1"/>
    <col min="13059" max="13060" width="19.85546875" style="64" customWidth="1"/>
    <col min="13061" max="13061" width="37.5703125" style="64" customWidth="1"/>
    <col min="13062" max="13312" width="9" style="64"/>
    <col min="13313" max="13313" width="7.5703125" style="64" customWidth="1"/>
    <col min="13314" max="13314" width="8.42578125" style="64" customWidth="1"/>
    <col min="13315" max="13316" width="19.85546875" style="64" customWidth="1"/>
    <col min="13317" max="13317" width="37.5703125" style="64" customWidth="1"/>
    <col min="13318" max="13568" width="9" style="64"/>
    <col min="13569" max="13569" width="7.5703125" style="64" customWidth="1"/>
    <col min="13570" max="13570" width="8.42578125" style="64" customWidth="1"/>
    <col min="13571" max="13572" width="19.85546875" style="64" customWidth="1"/>
    <col min="13573" max="13573" width="37.5703125" style="64" customWidth="1"/>
    <col min="13574" max="13824" width="9" style="64"/>
    <col min="13825" max="13825" width="7.5703125" style="64" customWidth="1"/>
    <col min="13826" max="13826" width="8.42578125" style="64" customWidth="1"/>
    <col min="13827" max="13828" width="19.85546875" style="64" customWidth="1"/>
    <col min="13829" max="13829" width="37.5703125" style="64" customWidth="1"/>
    <col min="13830" max="14080" width="9" style="64"/>
    <col min="14081" max="14081" width="7.5703125" style="64" customWidth="1"/>
    <col min="14082" max="14082" width="8.42578125" style="64" customWidth="1"/>
    <col min="14083" max="14084" width="19.85546875" style="64" customWidth="1"/>
    <col min="14085" max="14085" width="37.5703125" style="64" customWidth="1"/>
    <col min="14086" max="14336" width="9" style="64"/>
    <col min="14337" max="14337" width="7.5703125" style="64" customWidth="1"/>
    <col min="14338" max="14338" width="8.42578125" style="64" customWidth="1"/>
    <col min="14339" max="14340" width="19.85546875" style="64" customWidth="1"/>
    <col min="14341" max="14341" width="37.5703125" style="64" customWidth="1"/>
    <col min="14342" max="14592" width="9" style="64"/>
    <col min="14593" max="14593" width="7.5703125" style="64" customWidth="1"/>
    <col min="14594" max="14594" width="8.42578125" style="64" customWidth="1"/>
    <col min="14595" max="14596" width="19.85546875" style="64" customWidth="1"/>
    <col min="14597" max="14597" width="37.5703125" style="64" customWidth="1"/>
    <col min="14598" max="14848" width="9" style="64"/>
    <col min="14849" max="14849" width="7.5703125" style="64" customWidth="1"/>
    <col min="14850" max="14850" width="8.42578125" style="64" customWidth="1"/>
    <col min="14851" max="14852" width="19.85546875" style="64" customWidth="1"/>
    <col min="14853" max="14853" width="37.5703125" style="64" customWidth="1"/>
    <col min="14854" max="15104" width="9" style="64"/>
    <col min="15105" max="15105" width="7.5703125" style="64" customWidth="1"/>
    <col min="15106" max="15106" width="8.42578125" style="64" customWidth="1"/>
    <col min="15107" max="15108" width="19.85546875" style="64" customWidth="1"/>
    <col min="15109" max="15109" width="37.5703125" style="64" customWidth="1"/>
    <col min="15110" max="15360" width="9" style="64"/>
    <col min="15361" max="15361" width="7.5703125" style="64" customWidth="1"/>
    <col min="15362" max="15362" width="8.42578125" style="64" customWidth="1"/>
    <col min="15363" max="15364" width="19.85546875" style="64" customWidth="1"/>
    <col min="15365" max="15365" width="37.5703125" style="64" customWidth="1"/>
    <col min="15366" max="15616" width="9" style="64"/>
    <col min="15617" max="15617" width="7.5703125" style="64" customWidth="1"/>
    <col min="15618" max="15618" width="8.42578125" style="64" customWidth="1"/>
    <col min="15619" max="15620" width="19.85546875" style="64" customWidth="1"/>
    <col min="15621" max="15621" width="37.5703125" style="64" customWidth="1"/>
    <col min="15622" max="15872" width="9" style="64"/>
    <col min="15873" max="15873" width="7.5703125" style="64" customWidth="1"/>
    <col min="15874" max="15874" width="8.42578125" style="64" customWidth="1"/>
    <col min="15875" max="15876" width="19.85546875" style="64" customWidth="1"/>
    <col min="15877" max="15877" width="37.5703125" style="64" customWidth="1"/>
    <col min="15878" max="16128" width="9" style="64"/>
    <col min="16129" max="16129" width="7.5703125" style="64" customWidth="1"/>
    <col min="16130" max="16130" width="8.42578125" style="64" customWidth="1"/>
    <col min="16131" max="16132" width="19.85546875" style="64" customWidth="1"/>
    <col min="16133" max="16133" width="37.5703125" style="64" customWidth="1"/>
    <col min="16134" max="16384" width="9" style="64"/>
  </cols>
  <sheetData>
    <row r="1" spans="1:5" s="78" customFormat="1" ht="28.5">
      <c r="A1" s="151" t="s">
        <v>863</v>
      </c>
    </row>
    <row r="2" spans="1:5" s="78" customFormat="1" ht="28.5">
      <c r="A2" s="152" t="s">
        <v>939</v>
      </c>
    </row>
    <row r="3" spans="1:5">
      <c r="A3" s="521"/>
      <c r="D3" s="522"/>
      <c r="E3" s="523" t="s">
        <v>269</v>
      </c>
    </row>
    <row r="4" spans="1:5" s="210" customFormat="1" ht="33" customHeight="1">
      <c r="A4" s="1669" t="s">
        <v>647</v>
      </c>
      <c r="B4" s="1670"/>
      <c r="C4" s="1673" t="s">
        <v>648</v>
      </c>
      <c r="D4" s="1673" t="s">
        <v>656</v>
      </c>
      <c r="E4" s="1675" t="s">
        <v>649</v>
      </c>
    </row>
    <row r="5" spans="1:5" s="210" customFormat="1" ht="33" customHeight="1">
      <c r="A5" s="1671"/>
      <c r="B5" s="1672"/>
      <c r="C5" s="1674"/>
      <c r="D5" s="1674"/>
      <c r="E5" s="1676"/>
    </row>
    <row r="6" spans="1:5" ht="22.5" hidden="1">
      <c r="A6" s="542">
        <v>2527</v>
      </c>
      <c r="B6" s="543" t="s">
        <v>302</v>
      </c>
      <c r="C6" s="544">
        <v>12442543</v>
      </c>
      <c r="D6" s="544">
        <v>1310799</v>
      </c>
      <c r="E6" s="545"/>
    </row>
    <row r="7" spans="1:5" ht="22.5" hidden="1">
      <c r="A7" s="542">
        <v>2528</v>
      </c>
      <c r="B7" s="543" t="s">
        <v>303</v>
      </c>
      <c r="C7" s="544">
        <v>14550022</v>
      </c>
      <c r="D7" s="544">
        <v>1491022</v>
      </c>
      <c r="E7" s="546">
        <v>0.11693582619686974</v>
      </c>
    </row>
    <row r="8" spans="1:5" ht="22.5" hidden="1">
      <c r="A8" s="542">
        <v>2529</v>
      </c>
      <c r="B8" s="543" t="s">
        <v>304</v>
      </c>
      <c r="C8" s="547">
        <v>17024677</v>
      </c>
      <c r="D8" s="548">
        <v>1601789</v>
      </c>
      <c r="E8" s="549">
        <v>0.10688244818404352</v>
      </c>
    </row>
    <row r="9" spans="1:5" ht="22.5" hidden="1">
      <c r="A9" s="542">
        <v>2530</v>
      </c>
      <c r="B9" s="543" t="s">
        <v>305</v>
      </c>
      <c r="C9" s="547">
        <v>20169561</v>
      </c>
      <c r="D9" s="548">
        <v>1657019</v>
      </c>
      <c r="E9" s="549">
        <v>9.3255412023096118E-2</v>
      </c>
    </row>
    <row r="10" spans="1:5" ht="22.5" hidden="1">
      <c r="A10" s="542">
        <v>2531</v>
      </c>
      <c r="B10" s="543" t="s">
        <v>306</v>
      </c>
      <c r="C10" s="547">
        <v>24613240</v>
      </c>
      <c r="D10" s="548">
        <v>1986724</v>
      </c>
      <c r="E10" s="549">
        <v>9.2846080261048222E-2</v>
      </c>
    </row>
    <row r="11" spans="1:5" ht="22.5" hidden="1">
      <c r="A11" s="542">
        <v>2532</v>
      </c>
      <c r="B11" s="543" t="s">
        <v>307</v>
      </c>
      <c r="C11" s="547">
        <v>31486820</v>
      </c>
      <c r="D11" s="548">
        <v>2641713</v>
      </c>
      <c r="E11" s="549">
        <v>9.8832573330409942E-2</v>
      </c>
    </row>
    <row r="12" spans="1:5" ht="22.5" hidden="1">
      <c r="A12" s="542">
        <v>2533</v>
      </c>
      <c r="B12" s="543" t="s">
        <v>308</v>
      </c>
      <c r="C12" s="547">
        <v>39689525</v>
      </c>
      <c r="D12" s="548">
        <v>3679584</v>
      </c>
      <c r="E12" s="550">
        <v>9.2709197200016885E-2</v>
      </c>
    </row>
    <row r="13" spans="1:5" ht="22.5" hidden="1">
      <c r="A13" s="542">
        <v>2534</v>
      </c>
      <c r="B13" s="543" t="s">
        <v>309</v>
      </c>
      <c r="C13" s="551">
        <v>50088.726000000002</v>
      </c>
      <c r="D13" s="547">
        <v>4900.2910000000002</v>
      </c>
      <c r="E13" s="550">
        <v>9.783221477823173E-2</v>
      </c>
    </row>
    <row r="14" spans="1:5" ht="22.5" hidden="1">
      <c r="A14" s="542">
        <v>2535</v>
      </c>
      <c r="B14" s="543" t="s">
        <v>310</v>
      </c>
      <c r="C14" s="551">
        <v>63066.516000000003</v>
      </c>
      <c r="D14" s="547">
        <v>5631.9229999999998</v>
      </c>
      <c r="E14" s="550">
        <v>8.9301317992577858E-2</v>
      </c>
    </row>
    <row r="15" spans="1:5" ht="22.5" hidden="1">
      <c r="A15" s="542">
        <v>2536</v>
      </c>
      <c r="B15" s="543" t="s">
        <v>311</v>
      </c>
      <c r="C15" s="551">
        <v>91002.778000000006</v>
      </c>
      <c r="D15" s="547">
        <v>6529.4250000000002</v>
      </c>
      <c r="E15" s="550">
        <v>7.1749732738928026E-2</v>
      </c>
    </row>
    <row r="16" spans="1:5" ht="22.5" hidden="1">
      <c r="A16" s="542">
        <v>2537</v>
      </c>
      <c r="B16" s="543" t="s">
        <v>312</v>
      </c>
      <c r="C16" s="551">
        <v>105345.44500000001</v>
      </c>
      <c r="D16" s="547">
        <v>7328.2179999999998</v>
      </c>
      <c r="E16" s="550">
        <v>6.9563691149626822E-2</v>
      </c>
    </row>
    <row r="17" spans="1:5" ht="22.5" hidden="1">
      <c r="A17" s="542">
        <v>2538</v>
      </c>
      <c r="B17" s="543" t="s">
        <v>313</v>
      </c>
      <c r="C17" s="551">
        <v>123683.173</v>
      </c>
      <c r="D17" s="547">
        <v>8899.3279999999995</v>
      </c>
      <c r="E17" s="550">
        <v>7.1952617192316048E-2</v>
      </c>
    </row>
    <row r="18" spans="1:5" ht="22.5" hidden="1">
      <c r="A18" s="542">
        <v>2539</v>
      </c>
      <c r="B18" s="543" t="s">
        <v>314</v>
      </c>
      <c r="C18" s="551">
        <v>129274.21799999999</v>
      </c>
      <c r="D18" s="547">
        <v>10786.834999999999</v>
      </c>
      <c r="E18" s="550">
        <v>8.3441502620421965E-2</v>
      </c>
    </row>
    <row r="19" spans="1:5" ht="22.5" hidden="1">
      <c r="A19" s="542">
        <v>2540</v>
      </c>
      <c r="B19" s="543" t="s">
        <v>315</v>
      </c>
      <c r="C19" s="551">
        <v>141728.671</v>
      </c>
      <c r="D19" s="547">
        <v>11997.332</v>
      </c>
      <c r="E19" s="550">
        <v>8.4649999998941641E-2</v>
      </c>
    </row>
    <row r="20" spans="1:5" ht="22.5" hidden="1">
      <c r="A20" s="542">
        <v>2541</v>
      </c>
      <c r="B20" s="543" t="s">
        <v>316</v>
      </c>
      <c r="C20" s="551">
        <v>161491.402</v>
      </c>
      <c r="D20" s="547">
        <v>14378.21</v>
      </c>
      <c r="E20" s="550">
        <v>8.9033904108405712E-2</v>
      </c>
    </row>
    <row r="21" spans="1:5" ht="22.5" hidden="1">
      <c r="A21" s="542">
        <v>2542</v>
      </c>
      <c r="B21" s="543" t="s">
        <v>317</v>
      </c>
      <c r="C21" s="551">
        <v>192960.68089700001</v>
      </c>
      <c r="D21" s="547">
        <v>13337.735000000001</v>
      </c>
      <c r="E21" s="550">
        <v>6.9121517077976716E-2</v>
      </c>
    </row>
    <row r="22" spans="1:5" ht="22.5" hidden="1">
      <c r="A22" s="542">
        <v>2543</v>
      </c>
      <c r="B22" s="543" t="s">
        <v>318</v>
      </c>
      <c r="C22" s="552">
        <v>217942</v>
      </c>
      <c r="D22" s="553">
        <v>13910</v>
      </c>
      <c r="E22" s="554">
        <v>6.0299999999999999E-2</v>
      </c>
    </row>
    <row r="23" spans="1:5" ht="22.5" hidden="1">
      <c r="A23" s="542">
        <v>2544</v>
      </c>
      <c r="B23" s="543" t="s">
        <v>319</v>
      </c>
      <c r="C23" s="552">
        <v>260266.48219813698</v>
      </c>
      <c r="D23" s="553">
        <v>15372.533933610001</v>
      </c>
      <c r="E23" s="554">
        <v>6.652766775266597E-2</v>
      </c>
    </row>
    <row r="24" spans="1:5" ht="22.5" hidden="1">
      <c r="A24" s="542">
        <v>2546</v>
      </c>
      <c r="B24" s="543" t="s">
        <v>320</v>
      </c>
      <c r="C24" s="552">
        <v>417922.2157518653</v>
      </c>
      <c r="D24" s="553">
        <v>19021.875083670002</v>
      </c>
      <c r="E24" s="554">
        <v>6.5120480521691698E-2</v>
      </c>
    </row>
    <row r="25" spans="1:5" ht="22.5" hidden="1">
      <c r="A25" s="542">
        <v>2547</v>
      </c>
      <c r="B25" s="543" t="s">
        <v>321</v>
      </c>
      <c r="C25" s="552">
        <v>491388.38409324351</v>
      </c>
      <c r="D25" s="553">
        <v>22539.46460992</v>
      </c>
      <c r="E25" s="554">
        <v>6.22278227697547E-2</v>
      </c>
    </row>
    <row r="26" spans="1:5" ht="22.5" hidden="1">
      <c r="A26" s="542">
        <v>2548</v>
      </c>
      <c r="B26" s="543" t="s">
        <v>322</v>
      </c>
      <c r="C26" s="551">
        <v>583781.52326503699</v>
      </c>
      <c r="D26" s="547">
        <v>26983.340716460007</v>
      </c>
      <c r="E26" s="550">
        <v>5.9085400901934697E-2</v>
      </c>
    </row>
    <row r="27" spans="1:5" ht="22.5" hidden="1">
      <c r="A27" s="542">
        <v>2549</v>
      </c>
      <c r="B27" s="543" t="s">
        <v>323</v>
      </c>
      <c r="C27" s="551">
        <v>666244.52964208601</v>
      </c>
      <c r="D27" s="547">
        <v>32234.712342629999</v>
      </c>
      <c r="E27" s="550">
        <v>5.9047959887988187E-2</v>
      </c>
    </row>
    <row r="28" spans="1:5" ht="22.5" hidden="1">
      <c r="A28" s="542">
        <v>2550</v>
      </c>
      <c r="B28" s="543" t="s">
        <v>324</v>
      </c>
      <c r="C28" s="551">
        <v>775562.33376210288</v>
      </c>
      <c r="D28" s="547">
        <v>36791.368565559998</v>
      </c>
      <c r="E28" s="550">
        <v>6.0742854945023531E-2</v>
      </c>
    </row>
    <row r="29" spans="1:5" ht="22.5" hidden="1">
      <c r="A29" s="542">
        <v>2551</v>
      </c>
      <c r="B29" s="543" t="s">
        <v>325</v>
      </c>
      <c r="C29" s="551">
        <v>846105.21904266777</v>
      </c>
      <c r="D29" s="547">
        <v>43044.136761329981</v>
      </c>
      <c r="E29" s="550">
        <v>5.2167598378596039E-2</v>
      </c>
    </row>
    <row r="30" spans="1:5" ht="22.5" hidden="1">
      <c r="A30" s="542">
        <v>2552</v>
      </c>
      <c r="B30" s="555" t="s">
        <v>326</v>
      </c>
      <c r="C30" s="551">
        <v>995033.69509934064</v>
      </c>
      <c r="D30" s="547">
        <v>46460.02985911</v>
      </c>
      <c r="E30" s="550">
        <v>4.5920787178557888E-2</v>
      </c>
    </row>
    <row r="31" spans="1:5" ht="22.5" hidden="1">
      <c r="A31" s="542">
        <v>2553</v>
      </c>
      <c r="B31" s="555" t="s">
        <v>327</v>
      </c>
      <c r="C31" s="551">
        <v>1181850.5832990638</v>
      </c>
      <c r="D31" s="547">
        <v>52052.313621413996</v>
      </c>
      <c r="E31" s="550">
        <v>5.8343322165004548E-2</v>
      </c>
    </row>
    <row r="32" spans="1:5" ht="22.5" hidden="1">
      <c r="A32" s="542">
        <v>2554</v>
      </c>
      <c r="B32" s="543" t="s">
        <v>328</v>
      </c>
      <c r="C32" s="551">
        <v>1414064</v>
      </c>
      <c r="D32" s="547">
        <v>59034</v>
      </c>
      <c r="E32" s="986">
        <v>5.6000000000000001E-2</v>
      </c>
    </row>
    <row r="33" spans="1:5" ht="22.5">
      <c r="A33" s="542">
        <v>2555</v>
      </c>
      <c r="B33" s="543" t="s">
        <v>329</v>
      </c>
      <c r="C33" s="551">
        <v>1628959</v>
      </c>
      <c r="D33" s="547">
        <v>65574</v>
      </c>
      <c r="E33" s="986">
        <v>5.3999999999999999E-2</v>
      </c>
    </row>
    <row r="34" spans="1:5" ht="22.5">
      <c r="A34" s="542">
        <v>2556</v>
      </c>
      <c r="B34" s="543" t="s">
        <v>330</v>
      </c>
      <c r="C34" s="551">
        <v>1789210.1335523303</v>
      </c>
      <c r="D34" s="547">
        <v>75423.045642299985</v>
      </c>
      <c r="E34" s="986">
        <v>5.0631167517477794E-2</v>
      </c>
    </row>
    <row r="35" spans="1:5" ht="22.5">
      <c r="A35" s="542">
        <v>2557</v>
      </c>
      <c r="B35" s="543" t="s">
        <v>331</v>
      </c>
      <c r="C35" s="551">
        <v>2150918.8384485245</v>
      </c>
      <c r="D35" s="547">
        <v>84933.643287480008</v>
      </c>
      <c r="E35" s="986">
        <v>4.5509770732281782E-2</v>
      </c>
    </row>
    <row r="36" spans="1:5" ht="22.5">
      <c r="A36" s="542">
        <v>2558</v>
      </c>
      <c r="B36" s="543" t="s">
        <v>334</v>
      </c>
      <c r="C36" s="551">
        <v>2467453.6033803476</v>
      </c>
      <c r="D36" s="547">
        <v>91134.102752720355</v>
      </c>
      <c r="E36" s="986">
        <v>3.9453968029401723E-2</v>
      </c>
    </row>
    <row r="37" spans="1:5" ht="22.5">
      <c r="A37" s="542">
        <v>2559</v>
      </c>
      <c r="B37" s="543" t="s">
        <v>793</v>
      </c>
      <c r="C37" s="551">
        <v>2774195.6803212622</v>
      </c>
      <c r="D37" s="547">
        <v>103423.83368269401</v>
      </c>
      <c r="E37" s="986">
        <v>3.9462324961069099E-2</v>
      </c>
    </row>
    <row r="38" spans="1:5" ht="22.5">
      <c r="A38" s="542">
        <v>2560</v>
      </c>
      <c r="B38" s="543" t="s">
        <v>801</v>
      </c>
      <c r="C38" s="551">
        <v>3164127.233545037</v>
      </c>
      <c r="D38" s="547">
        <v>111309.11568602599</v>
      </c>
      <c r="E38" s="986">
        <v>3.7488401119485537E-2</v>
      </c>
    </row>
    <row r="39" spans="1:5" ht="22.5">
      <c r="A39" s="556">
        <v>2561</v>
      </c>
      <c r="B39" s="557" t="s">
        <v>878</v>
      </c>
      <c r="C39" s="558">
        <v>3347580.205062659</v>
      </c>
      <c r="D39" s="559">
        <v>119634.64953290099</v>
      </c>
      <c r="E39" s="987">
        <v>3.6744479281606283E-2</v>
      </c>
    </row>
    <row r="40" spans="1:5" ht="12" customHeight="1">
      <c r="A40" s="196"/>
      <c r="B40" s="526"/>
      <c r="C40" s="527"/>
      <c r="D40" s="527"/>
      <c r="E40" s="528"/>
    </row>
    <row r="41" spans="1:5">
      <c r="A41" s="173" t="s">
        <v>267</v>
      </c>
    </row>
    <row r="42" spans="1:5">
      <c r="A42" s="174" t="s">
        <v>268</v>
      </c>
    </row>
    <row r="43" spans="1:5">
      <c r="A43" s="196"/>
      <c r="B43" s="196"/>
      <c r="C43" s="196"/>
      <c r="D43" s="196"/>
      <c r="E43" s="196"/>
    </row>
    <row r="44" spans="1:5" s="78" customFormat="1" ht="28.5">
      <c r="A44" s="151" t="s">
        <v>940</v>
      </c>
    </row>
    <row r="45" spans="1:5" s="78" customFormat="1" ht="28.5">
      <c r="A45" s="152" t="s">
        <v>941</v>
      </c>
    </row>
    <row r="46" spans="1:5">
      <c r="A46" s="529"/>
      <c r="D46" s="522"/>
      <c r="E46" s="523" t="s">
        <v>269</v>
      </c>
    </row>
    <row r="47" spans="1:5" s="210" customFormat="1" ht="33" customHeight="1">
      <c r="A47" s="560" t="s">
        <v>650</v>
      </c>
      <c r="B47" s="531"/>
      <c r="C47" s="530" t="s">
        <v>651</v>
      </c>
      <c r="D47" s="531" t="s">
        <v>652</v>
      </c>
      <c r="E47" s="1677" t="s">
        <v>298</v>
      </c>
    </row>
    <row r="48" spans="1:5" s="210" customFormat="1" ht="33" customHeight="1">
      <c r="A48" s="532" t="s">
        <v>653</v>
      </c>
      <c r="B48" s="533"/>
      <c r="C48" s="489" t="s">
        <v>654</v>
      </c>
      <c r="D48" s="253" t="s">
        <v>655</v>
      </c>
      <c r="E48" s="1678"/>
    </row>
    <row r="49" spans="1:5" hidden="1">
      <c r="A49" s="178">
        <v>2527</v>
      </c>
      <c r="B49" s="179" t="s">
        <v>302</v>
      </c>
      <c r="C49" s="534">
        <v>14799.771000000001</v>
      </c>
      <c r="D49" s="254"/>
      <c r="E49" s="535"/>
    </row>
    <row r="50" spans="1:5" hidden="1">
      <c r="A50" s="178">
        <v>2528</v>
      </c>
      <c r="B50" s="179" t="s">
        <v>303</v>
      </c>
      <c r="C50" s="534">
        <v>17641.782999999999</v>
      </c>
      <c r="D50" s="254">
        <v>2842.0119999999988</v>
      </c>
      <c r="E50" s="255">
        <v>19.203080912535732</v>
      </c>
    </row>
    <row r="51" spans="1:5" hidden="1">
      <c r="A51" s="178">
        <v>2529</v>
      </c>
      <c r="B51" s="179" t="s">
        <v>304</v>
      </c>
      <c r="C51" s="534">
        <v>20535.55</v>
      </c>
      <c r="D51" s="524">
        <v>2893.7669999999998</v>
      </c>
      <c r="E51" s="536">
        <v>16.402916870704054</v>
      </c>
    </row>
    <row r="52" spans="1:5" hidden="1">
      <c r="A52" s="178">
        <v>2530</v>
      </c>
      <c r="B52" s="179" t="s">
        <v>305</v>
      </c>
      <c r="C52" s="534">
        <v>24039.019</v>
      </c>
      <c r="D52" s="524">
        <v>3503.469000000001</v>
      </c>
      <c r="E52" s="536">
        <v>17.060507266666832</v>
      </c>
    </row>
    <row r="53" spans="1:5" hidden="1">
      <c r="A53" s="178">
        <v>2531</v>
      </c>
      <c r="B53" s="179" t="s">
        <v>306</v>
      </c>
      <c r="C53" s="534">
        <v>29257.117999999999</v>
      </c>
      <c r="D53" s="524">
        <v>5218.0989999999983</v>
      </c>
      <c r="E53" s="536">
        <v>21.7067884508931</v>
      </c>
    </row>
    <row r="54" spans="1:5" hidden="1">
      <c r="A54" s="178">
        <v>2532</v>
      </c>
      <c r="B54" s="179" t="s">
        <v>307</v>
      </c>
      <c r="C54" s="534">
        <v>36595.99</v>
      </c>
      <c r="D54" s="524">
        <v>7338.8719999999994</v>
      </c>
      <c r="E54" s="536">
        <v>25.084056467899536</v>
      </c>
    </row>
    <row r="55" spans="1:5" hidden="1">
      <c r="A55" s="178">
        <v>2533</v>
      </c>
      <c r="B55" s="179" t="s">
        <v>308</v>
      </c>
      <c r="C55" s="534">
        <v>46015.218000000001</v>
      </c>
      <c r="D55" s="524">
        <v>9419.2280000000028</v>
      </c>
      <c r="E55" s="536">
        <v>25.738415602365187</v>
      </c>
    </row>
    <row r="56" spans="1:5" hidden="1">
      <c r="A56" s="178">
        <v>2534</v>
      </c>
      <c r="B56" s="179" t="s">
        <v>309</v>
      </c>
      <c r="C56" s="534">
        <v>58306.962</v>
      </c>
      <c r="D56" s="524">
        <v>12291.743999999999</v>
      </c>
      <c r="E56" s="536">
        <v>26.712345467971051</v>
      </c>
    </row>
    <row r="57" spans="1:5" hidden="1">
      <c r="A57" s="178">
        <v>2535</v>
      </c>
      <c r="B57" s="179" t="s">
        <v>310</v>
      </c>
      <c r="C57" s="534">
        <v>73087.205000000002</v>
      </c>
      <c r="D57" s="524">
        <v>14780.243000000002</v>
      </c>
      <c r="E57" s="536">
        <v>25.349019213177328</v>
      </c>
    </row>
    <row r="58" spans="1:5" hidden="1">
      <c r="A58" s="178">
        <v>2536</v>
      </c>
      <c r="B58" s="179" t="s">
        <v>311</v>
      </c>
      <c r="C58" s="534">
        <v>102524.13099999999</v>
      </c>
      <c r="D58" s="524">
        <v>29436.925999999992</v>
      </c>
      <c r="E58" s="536">
        <v>40.276442367716747</v>
      </c>
    </row>
    <row r="59" spans="1:5" hidden="1">
      <c r="A59" s="178">
        <v>2537</v>
      </c>
      <c r="B59" s="179" t="s">
        <v>312</v>
      </c>
      <c r="C59" s="534">
        <v>119515.109</v>
      </c>
      <c r="D59" s="524">
        <v>16990.978000000003</v>
      </c>
      <c r="E59" s="536">
        <v>16.572662293523859</v>
      </c>
    </row>
    <row r="60" spans="1:5" hidden="1">
      <c r="A60" s="178">
        <v>2538</v>
      </c>
      <c r="B60" s="179" t="s">
        <v>313</v>
      </c>
      <c r="C60" s="534">
        <v>138672.91800000001</v>
      </c>
      <c r="D60" s="524">
        <v>19157.809000000008</v>
      </c>
      <c r="E60" s="536">
        <v>16.029612624124375</v>
      </c>
    </row>
    <row r="61" spans="1:5" hidden="1">
      <c r="A61" s="178">
        <v>2539</v>
      </c>
      <c r="B61" s="179" t="s">
        <v>314</v>
      </c>
      <c r="C61" s="534">
        <v>145900.16699999999</v>
      </c>
      <c r="D61" s="524">
        <v>7227.2489999999816</v>
      </c>
      <c r="E61" s="536">
        <v>5.2117234599476596</v>
      </c>
    </row>
    <row r="62" spans="1:5" hidden="1">
      <c r="A62" s="178">
        <v>2540</v>
      </c>
      <c r="B62" s="179" t="s">
        <v>315</v>
      </c>
      <c r="C62" s="534">
        <v>162954.51199999999</v>
      </c>
      <c r="D62" s="524">
        <v>17054.345000000001</v>
      </c>
      <c r="E62" s="536">
        <v>11.689051048173235</v>
      </c>
    </row>
    <row r="63" spans="1:5" hidden="1">
      <c r="A63" s="178">
        <v>2541</v>
      </c>
      <c r="B63" s="179" t="s">
        <v>316</v>
      </c>
      <c r="C63" s="534">
        <v>184577.323</v>
      </c>
      <c r="D63" s="524">
        <v>21622.811000000016</v>
      </c>
      <c r="E63" s="536">
        <v>13.269231231842182</v>
      </c>
    </row>
    <row r="64" spans="1:5" hidden="1">
      <c r="A64" s="178">
        <v>2542</v>
      </c>
      <c r="B64" s="179" t="s">
        <v>317</v>
      </c>
      <c r="C64" s="534">
        <v>216520</v>
      </c>
      <c r="D64" s="537">
        <v>31942.676999999996</v>
      </c>
      <c r="E64" s="183">
        <v>17.305851271881323</v>
      </c>
    </row>
    <row r="65" spans="1:5" hidden="1">
      <c r="A65" s="178">
        <v>2543</v>
      </c>
      <c r="B65" s="179" t="s">
        <v>318</v>
      </c>
      <c r="C65" s="534">
        <v>243052</v>
      </c>
      <c r="D65" s="537">
        <v>26532</v>
      </c>
      <c r="E65" s="183">
        <v>12.253833364123407</v>
      </c>
    </row>
    <row r="66" spans="1:5" hidden="1">
      <c r="A66" s="178">
        <v>2544</v>
      </c>
      <c r="B66" s="179" t="s">
        <v>319</v>
      </c>
      <c r="C66" s="534">
        <v>289941.33229065995</v>
      </c>
      <c r="D66" s="537">
        <v>46889.33229065995</v>
      </c>
      <c r="E66" s="183">
        <v>19.291893212423656</v>
      </c>
    </row>
    <row r="67" spans="1:5" hidden="1">
      <c r="A67" s="178">
        <v>2546</v>
      </c>
      <c r="B67" s="179" t="s">
        <v>320</v>
      </c>
      <c r="C67" s="534">
        <v>450354.80035233923</v>
      </c>
      <c r="D67" s="537">
        <v>160413.46806167928</v>
      </c>
      <c r="E67" s="183">
        <v>55.326181608653236</v>
      </c>
    </row>
    <row r="68" spans="1:5" hidden="1">
      <c r="A68" s="178">
        <v>2547</v>
      </c>
      <c r="B68" s="179" t="s">
        <v>321</v>
      </c>
      <c r="C68" s="534">
        <v>526572.97124448186</v>
      </c>
      <c r="D68" s="537">
        <v>76218.170892142633</v>
      </c>
      <c r="E68" s="183">
        <v>16.924027640543112</v>
      </c>
    </row>
    <row r="69" spans="1:5" hidden="1">
      <c r="A69" s="178">
        <v>2548</v>
      </c>
      <c r="B69" s="179" t="s">
        <v>322</v>
      </c>
      <c r="C69" s="538">
        <v>620418.42161210021</v>
      </c>
      <c r="D69" s="537">
        <v>93845.450367618352</v>
      </c>
      <c r="E69" s="183">
        <v>17.821926967847915</v>
      </c>
    </row>
    <row r="70" spans="1:5" hidden="1">
      <c r="A70" s="178">
        <v>2549</v>
      </c>
      <c r="B70" s="179" t="s">
        <v>323</v>
      </c>
      <c r="C70" s="538">
        <v>703645.0323472739</v>
      </c>
      <c r="D70" s="537">
        <v>83226.610735173686</v>
      </c>
      <c r="E70" s="183">
        <v>13.414593738031988</v>
      </c>
    </row>
    <row r="71" spans="1:5" hidden="1">
      <c r="A71" s="178">
        <v>2550</v>
      </c>
      <c r="B71" s="179" t="s">
        <v>324</v>
      </c>
      <c r="C71" s="538">
        <v>817296.74441854691</v>
      </c>
      <c r="D71" s="537">
        <v>113651.71207127301</v>
      </c>
      <c r="E71" s="183">
        <v>16.151853114367167</v>
      </c>
    </row>
    <row r="72" spans="1:5" hidden="1">
      <c r="A72" s="178">
        <v>2551</v>
      </c>
      <c r="B72" s="179" t="s">
        <v>325</v>
      </c>
      <c r="C72" s="538">
        <v>893715.49252905836</v>
      </c>
      <c r="D72" s="537">
        <v>76418.748110511457</v>
      </c>
      <c r="E72" s="183">
        <v>9.3501838386592855</v>
      </c>
    </row>
    <row r="73" spans="1:5" hidden="1">
      <c r="A73" s="178">
        <v>2552</v>
      </c>
      <c r="B73" s="307" t="s">
        <v>326</v>
      </c>
      <c r="C73" s="538">
        <v>1047378.7804124089</v>
      </c>
      <c r="D73" s="537">
        <v>153663.28788335051</v>
      </c>
      <c r="E73" s="183">
        <v>17.193758994656154</v>
      </c>
    </row>
    <row r="74" spans="1:5" hidden="1">
      <c r="A74" s="178">
        <v>2553</v>
      </c>
      <c r="B74" s="307" t="s">
        <v>327</v>
      </c>
      <c r="C74" s="538">
        <v>1242644.9714948018</v>
      </c>
      <c r="D74" s="537">
        <v>195266.19108239294</v>
      </c>
      <c r="E74" s="183">
        <v>18.64332128301341</v>
      </c>
    </row>
    <row r="75" spans="1:5">
      <c r="A75" s="178">
        <v>2554</v>
      </c>
      <c r="B75" s="179" t="s">
        <v>328</v>
      </c>
      <c r="C75" s="538">
        <v>1487841</v>
      </c>
      <c r="D75" s="537">
        <v>245196.02850519819</v>
      </c>
      <c r="E75" s="183">
        <v>19.731784550678793</v>
      </c>
    </row>
    <row r="76" spans="1:5">
      <c r="A76" s="178">
        <v>2555</v>
      </c>
      <c r="B76" s="179" t="s">
        <v>329</v>
      </c>
      <c r="C76" s="538">
        <v>1714837</v>
      </c>
      <c r="D76" s="537">
        <v>226996</v>
      </c>
      <c r="E76" s="183">
        <v>15.256737783136773</v>
      </c>
    </row>
    <row r="77" spans="1:5">
      <c r="A77" s="178">
        <v>2556</v>
      </c>
      <c r="B77" s="179" t="s">
        <v>330</v>
      </c>
      <c r="C77" s="534">
        <v>1902863.149691466</v>
      </c>
      <c r="D77" s="537">
        <v>188026.14969146601</v>
      </c>
      <c r="E77" s="183">
        <v>10.964666011490655</v>
      </c>
    </row>
    <row r="78" spans="1:5">
      <c r="A78" s="178">
        <v>2557</v>
      </c>
      <c r="B78" s="179" t="s">
        <v>331</v>
      </c>
      <c r="C78" s="534">
        <v>2274856.7052034745</v>
      </c>
      <c r="D78" s="537">
        <v>371993.55551200849</v>
      </c>
      <c r="E78" s="183">
        <v>19.549149163581429</v>
      </c>
    </row>
    <row r="79" spans="1:5">
      <c r="A79" s="178">
        <v>2558</v>
      </c>
      <c r="B79" s="179" t="s">
        <v>334</v>
      </c>
      <c r="C79" s="534">
        <v>2580787.9720768915</v>
      </c>
      <c r="D79" s="537">
        <v>305931.26687341696</v>
      </c>
      <c r="E79" s="183">
        <v>13.448375283314954</v>
      </c>
    </row>
    <row r="80" spans="1:5">
      <c r="A80" s="178">
        <v>2559</v>
      </c>
      <c r="B80" s="179" t="s">
        <v>793</v>
      </c>
      <c r="C80" s="534">
        <v>2895934.4723631414</v>
      </c>
      <c r="D80" s="537">
        <v>315146.50028624991</v>
      </c>
      <c r="E80" s="183">
        <v>12.211251125470625</v>
      </c>
    </row>
    <row r="81" spans="1:5">
      <c r="A81" s="178">
        <v>2560</v>
      </c>
      <c r="B81" s="179" t="s">
        <v>801</v>
      </c>
      <c r="C81" s="534">
        <v>3316461.2767927349</v>
      </c>
      <c r="D81" s="537">
        <v>420526.8044295935</v>
      </c>
      <c r="E81" s="183">
        <v>14.521281763894162</v>
      </c>
    </row>
    <row r="82" spans="1:5">
      <c r="A82" s="444">
        <v>2561</v>
      </c>
      <c r="B82" s="525" t="s">
        <v>878</v>
      </c>
      <c r="C82" s="539">
        <v>3511977.848500724</v>
      </c>
      <c r="D82" s="540">
        <v>195516.57170798909</v>
      </c>
      <c r="E82" s="541">
        <v>5.8953370894493959</v>
      </c>
    </row>
    <row r="83" spans="1:5" ht="12" customHeight="1">
      <c r="A83" s="173"/>
    </row>
    <row r="84" spans="1:5">
      <c r="A84" s="173" t="s">
        <v>267</v>
      </c>
      <c r="B84" s="105"/>
      <c r="C84" s="105"/>
      <c r="D84" s="105"/>
      <c r="E84" s="105"/>
    </row>
    <row r="85" spans="1:5">
      <c r="A85" s="174" t="s">
        <v>268</v>
      </c>
    </row>
  </sheetData>
  <mergeCells count="5">
    <mergeCell ref="A4:B5"/>
    <mergeCell ref="C4:C5"/>
    <mergeCell ref="D4:D5"/>
    <mergeCell ref="E4:E5"/>
    <mergeCell ref="E47:E48"/>
  </mergeCells>
  <printOptions horizontalCentered="1"/>
  <pageMargins left="0.59055118110236227" right="0.59055118110236227" top="0.59055118110236227" bottom="0" header="0.51181102362204722" footer="0.51181102362204722"/>
  <pageSetup paperSize="9" scale="96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K33"/>
  <sheetViews>
    <sheetView zoomScale="80" zoomScaleNormal="80" workbookViewId="0">
      <selection sqref="A1:XFD1048576"/>
    </sheetView>
  </sheetViews>
  <sheetFormatPr defaultRowHeight="23.25"/>
  <cols>
    <col min="1" max="1" width="5.28515625" style="506" customWidth="1"/>
    <col min="2" max="2" width="60.5703125" style="506" customWidth="1"/>
    <col min="3" max="3" width="16.42578125" style="507" customWidth="1"/>
    <col min="4" max="4" width="11.7109375" style="507" customWidth="1"/>
    <col min="5" max="5" width="4.85546875" style="569" customWidth="1"/>
    <col min="6" max="6" width="62.28515625" style="506" bestFit="1" customWidth="1"/>
    <col min="7" max="7" width="22.42578125" style="506" customWidth="1"/>
    <col min="8" max="8" width="10.42578125" style="506" bestFit="1" customWidth="1"/>
    <col min="9" max="9" width="9" style="506"/>
    <col min="10" max="10" width="7.42578125" style="506" customWidth="1"/>
    <col min="11" max="256" width="9" style="506"/>
    <col min="257" max="257" width="4.140625" style="506" customWidth="1"/>
    <col min="258" max="258" width="58.42578125" style="506" bestFit="1" customWidth="1"/>
    <col min="259" max="259" width="22.42578125" style="506" customWidth="1"/>
    <col min="260" max="260" width="17.42578125" style="506" bestFit="1" customWidth="1"/>
    <col min="261" max="261" width="4.140625" style="506" customWidth="1"/>
    <col min="262" max="262" width="62.28515625" style="506" bestFit="1" customWidth="1"/>
    <col min="263" max="263" width="22.42578125" style="506" customWidth="1"/>
    <col min="264" max="264" width="17" style="506" bestFit="1" customWidth="1"/>
    <col min="265" max="265" width="9" style="506"/>
    <col min="266" max="266" width="7.42578125" style="506" customWidth="1"/>
    <col min="267" max="512" width="9" style="506"/>
    <col min="513" max="513" width="4.140625" style="506" customWidth="1"/>
    <col min="514" max="514" width="58.42578125" style="506" bestFit="1" customWidth="1"/>
    <col min="515" max="515" width="22.42578125" style="506" customWidth="1"/>
    <col min="516" max="516" width="17.42578125" style="506" bestFit="1" customWidth="1"/>
    <col min="517" max="517" width="4.140625" style="506" customWidth="1"/>
    <col min="518" max="518" width="62.28515625" style="506" bestFit="1" customWidth="1"/>
    <col min="519" max="519" width="22.42578125" style="506" customWidth="1"/>
    <col min="520" max="520" width="17" style="506" bestFit="1" customWidth="1"/>
    <col min="521" max="521" width="9" style="506"/>
    <col min="522" max="522" width="7.42578125" style="506" customWidth="1"/>
    <col min="523" max="768" width="9" style="506"/>
    <col min="769" max="769" width="4.140625" style="506" customWidth="1"/>
    <col min="770" max="770" width="58.42578125" style="506" bestFit="1" customWidth="1"/>
    <col min="771" max="771" width="22.42578125" style="506" customWidth="1"/>
    <col min="772" max="772" width="17.42578125" style="506" bestFit="1" customWidth="1"/>
    <col min="773" max="773" width="4.140625" style="506" customWidth="1"/>
    <col min="774" max="774" width="62.28515625" style="506" bestFit="1" customWidth="1"/>
    <col min="775" max="775" width="22.42578125" style="506" customWidth="1"/>
    <col min="776" max="776" width="17" style="506" bestFit="1" customWidth="1"/>
    <col min="777" max="777" width="9" style="506"/>
    <col min="778" max="778" width="7.42578125" style="506" customWidth="1"/>
    <col min="779" max="1024" width="9" style="506"/>
    <col min="1025" max="1025" width="4.140625" style="506" customWidth="1"/>
    <col min="1026" max="1026" width="58.42578125" style="506" bestFit="1" customWidth="1"/>
    <col min="1027" max="1027" width="22.42578125" style="506" customWidth="1"/>
    <col min="1028" max="1028" width="17.42578125" style="506" bestFit="1" customWidth="1"/>
    <col min="1029" max="1029" width="4.140625" style="506" customWidth="1"/>
    <col min="1030" max="1030" width="62.28515625" style="506" bestFit="1" customWidth="1"/>
    <col min="1031" max="1031" width="22.42578125" style="506" customWidth="1"/>
    <col min="1032" max="1032" width="17" style="506" bestFit="1" customWidth="1"/>
    <col min="1033" max="1033" width="9" style="506"/>
    <col min="1034" max="1034" width="7.42578125" style="506" customWidth="1"/>
    <col min="1035" max="1280" width="9" style="506"/>
    <col min="1281" max="1281" width="4.140625" style="506" customWidth="1"/>
    <col min="1282" max="1282" width="58.42578125" style="506" bestFit="1" customWidth="1"/>
    <col min="1283" max="1283" width="22.42578125" style="506" customWidth="1"/>
    <col min="1284" max="1284" width="17.42578125" style="506" bestFit="1" customWidth="1"/>
    <col min="1285" max="1285" width="4.140625" style="506" customWidth="1"/>
    <col min="1286" max="1286" width="62.28515625" style="506" bestFit="1" customWidth="1"/>
    <col min="1287" max="1287" width="22.42578125" style="506" customWidth="1"/>
    <col min="1288" max="1288" width="17" style="506" bestFit="1" customWidth="1"/>
    <col min="1289" max="1289" width="9" style="506"/>
    <col min="1290" max="1290" width="7.42578125" style="506" customWidth="1"/>
    <col min="1291" max="1536" width="9" style="506"/>
    <col min="1537" max="1537" width="4.140625" style="506" customWidth="1"/>
    <col min="1538" max="1538" width="58.42578125" style="506" bestFit="1" customWidth="1"/>
    <col min="1539" max="1539" width="22.42578125" style="506" customWidth="1"/>
    <col min="1540" max="1540" width="17.42578125" style="506" bestFit="1" customWidth="1"/>
    <col min="1541" max="1541" width="4.140625" style="506" customWidth="1"/>
    <col min="1542" max="1542" width="62.28515625" style="506" bestFit="1" customWidth="1"/>
    <col min="1543" max="1543" width="22.42578125" style="506" customWidth="1"/>
    <col min="1544" max="1544" width="17" style="506" bestFit="1" customWidth="1"/>
    <col min="1545" max="1545" width="9" style="506"/>
    <col min="1546" max="1546" width="7.42578125" style="506" customWidth="1"/>
    <col min="1547" max="1792" width="9" style="506"/>
    <col min="1793" max="1793" width="4.140625" style="506" customWidth="1"/>
    <col min="1794" max="1794" width="58.42578125" style="506" bestFit="1" customWidth="1"/>
    <col min="1795" max="1795" width="22.42578125" style="506" customWidth="1"/>
    <col min="1796" max="1796" width="17.42578125" style="506" bestFit="1" customWidth="1"/>
    <col min="1797" max="1797" width="4.140625" style="506" customWidth="1"/>
    <col min="1798" max="1798" width="62.28515625" style="506" bestFit="1" customWidth="1"/>
    <col min="1799" max="1799" width="22.42578125" style="506" customWidth="1"/>
    <col min="1800" max="1800" width="17" style="506" bestFit="1" customWidth="1"/>
    <col min="1801" max="1801" width="9" style="506"/>
    <col min="1802" max="1802" width="7.42578125" style="506" customWidth="1"/>
    <col min="1803" max="2048" width="9" style="506"/>
    <col min="2049" max="2049" width="4.140625" style="506" customWidth="1"/>
    <col min="2050" max="2050" width="58.42578125" style="506" bestFit="1" customWidth="1"/>
    <col min="2051" max="2051" width="22.42578125" style="506" customWidth="1"/>
    <col min="2052" max="2052" width="17.42578125" style="506" bestFit="1" customWidth="1"/>
    <col min="2053" max="2053" width="4.140625" style="506" customWidth="1"/>
    <col min="2054" max="2054" width="62.28515625" style="506" bestFit="1" customWidth="1"/>
    <col min="2055" max="2055" width="22.42578125" style="506" customWidth="1"/>
    <col min="2056" max="2056" width="17" style="506" bestFit="1" customWidth="1"/>
    <col min="2057" max="2057" width="9" style="506"/>
    <col min="2058" max="2058" width="7.42578125" style="506" customWidth="1"/>
    <col min="2059" max="2304" width="9" style="506"/>
    <col min="2305" max="2305" width="4.140625" style="506" customWidth="1"/>
    <col min="2306" max="2306" width="58.42578125" style="506" bestFit="1" customWidth="1"/>
    <col min="2307" max="2307" width="22.42578125" style="506" customWidth="1"/>
    <col min="2308" max="2308" width="17.42578125" style="506" bestFit="1" customWidth="1"/>
    <col min="2309" max="2309" width="4.140625" style="506" customWidth="1"/>
    <col min="2310" max="2310" width="62.28515625" style="506" bestFit="1" customWidth="1"/>
    <col min="2311" max="2311" width="22.42578125" style="506" customWidth="1"/>
    <col min="2312" max="2312" width="17" style="506" bestFit="1" customWidth="1"/>
    <col min="2313" max="2313" width="9" style="506"/>
    <col min="2314" max="2314" width="7.42578125" style="506" customWidth="1"/>
    <col min="2315" max="2560" width="9" style="506"/>
    <col min="2561" max="2561" width="4.140625" style="506" customWidth="1"/>
    <col min="2562" max="2562" width="58.42578125" style="506" bestFit="1" customWidth="1"/>
    <col min="2563" max="2563" width="22.42578125" style="506" customWidth="1"/>
    <col min="2564" max="2564" width="17.42578125" style="506" bestFit="1" customWidth="1"/>
    <col min="2565" max="2565" width="4.140625" style="506" customWidth="1"/>
    <col min="2566" max="2566" width="62.28515625" style="506" bestFit="1" customWidth="1"/>
    <col min="2567" max="2567" width="22.42578125" style="506" customWidth="1"/>
    <col min="2568" max="2568" width="17" style="506" bestFit="1" customWidth="1"/>
    <col min="2569" max="2569" width="9" style="506"/>
    <col min="2570" max="2570" width="7.42578125" style="506" customWidth="1"/>
    <col min="2571" max="2816" width="9" style="506"/>
    <col min="2817" max="2817" width="4.140625" style="506" customWidth="1"/>
    <col min="2818" max="2818" width="58.42578125" style="506" bestFit="1" customWidth="1"/>
    <col min="2819" max="2819" width="22.42578125" style="506" customWidth="1"/>
    <col min="2820" max="2820" width="17.42578125" style="506" bestFit="1" customWidth="1"/>
    <col min="2821" max="2821" width="4.140625" style="506" customWidth="1"/>
    <col min="2822" max="2822" width="62.28515625" style="506" bestFit="1" customWidth="1"/>
    <col min="2823" max="2823" width="22.42578125" style="506" customWidth="1"/>
    <col min="2824" max="2824" width="17" style="506" bestFit="1" customWidth="1"/>
    <col min="2825" max="2825" width="9" style="506"/>
    <col min="2826" max="2826" width="7.42578125" style="506" customWidth="1"/>
    <col min="2827" max="3072" width="9" style="506"/>
    <col min="3073" max="3073" width="4.140625" style="506" customWidth="1"/>
    <col min="3074" max="3074" width="58.42578125" style="506" bestFit="1" customWidth="1"/>
    <col min="3075" max="3075" width="22.42578125" style="506" customWidth="1"/>
    <col min="3076" max="3076" width="17.42578125" style="506" bestFit="1" customWidth="1"/>
    <col min="3077" max="3077" width="4.140625" style="506" customWidth="1"/>
    <col min="3078" max="3078" width="62.28515625" style="506" bestFit="1" customWidth="1"/>
    <col min="3079" max="3079" width="22.42578125" style="506" customWidth="1"/>
    <col min="3080" max="3080" width="17" style="506" bestFit="1" customWidth="1"/>
    <col min="3081" max="3081" width="9" style="506"/>
    <col min="3082" max="3082" width="7.42578125" style="506" customWidth="1"/>
    <col min="3083" max="3328" width="9" style="506"/>
    <col min="3329" max="3329" width="4.140625" style="506" customWidth="1"/>
    <col min="3330" max="3330" width="58.42578125" style="506" bestFit="1" customWidth="1"/>
    <col min="3331" max="3331" width="22.42578125" style="506" customWidth="1"/>
    <col min="3332" max="3332" width="17.42578125" style="506" bestFit="1" customWidth="1"/>
    <col min="3333" max="3333" width="4.140625" style="506" customWidth="1"/>
    <col min="3334" max="3334" width="62.28515625" style="506" bestFit="1" customWidth="1"/>
    <col min="3335" max="3335" width="22.42578125" style="506" customWidth="1"/>
    <col min="3336" max="3336" width="17" style="506" bestFit="1" customWidth="1"/>
    <col min="3337" max="3337" width="9" style="506"/>
    <col min="3338" max="3338" width="7.42578125" style="506" customWidth="1"/>
    <col min="3339" max="3584" width="9" style="506"/>
    <col min="3585" max="3585" width="4.140625" style="506" customWidth="1"/>
    <col min="3586" max="3586" width="58.42578125" style="506" bestFit="1" customWidth="1"/>
    <col min="3587" max="3587" width="22.42578125" style="506" customWidth="1"/>
    <col min="3588" max="3588" width="17.42578125" style="506" bestFit="1" customWidth="1"/>
    <col min="3589" max="3589" width="4.140625" style="506" customWidth="1"/>
    <col min="3590" max="3590" width="62.28515625" style="506" bestFit="1" customWidth="1"/>
    <col min="3591" max="3591" width="22.42578125" style="506" customWidth="1"/>
    <col min="3592" max="3592" width="17" style="506" bestFit="1" customWidth="1"/>
    <col min="3593" max="3593" width="9" style="506"/>
    <col min="3594" max="3594" width="7.42578125" style="506" customWidth="1"/>
    <col min="3595" max="3840" width="9" style="506"/>
    <col min="3841" max="3841" width="4.140625" style="506" customWidth="1"/>
    <col min="3842" max="3842" width="58.42578125" style="506" bestFit="1" customWidth="1"/>
    <col min="3843" max="3843" width="22.42578125" style="506" customWidth="1"/>
    <col min="3844" max="3844" width="17.42578125" style="506" bestFit="1" customWidth="1"/>
    <col min="3845" max="3845" width="4.140625" style="506" customWidth="1"/>
    <col min="3846" max="3846" width="62.28515625" style="506" bestFit="1" customWidth="1"/>
    <col min="3847" max="3847" width="22.42578125" style="506" customWidth="1"/>
    <col min="3848" max="3848" width="17" style="506" bestFit="1" customWidth="1"/>
    <col min="3849" max="3849" width="9" style="506"/>
    <col min="3850" max="3850" width="7.42578125" style="506" customWidth="1"/>
    <col min="3851" max="4096" width="9" style="506"/>
    <col min="4097" max="4097" width="4.140625" style="506" customWidth="1"/>
    <col min="4098" max="4098" width="58.42578125" style="506" bestFit="1" customWidth="1"/>
    <col min="4099" max="4099" width="22.42578125" style="506" customWidth="1"/>
    <col min="4100" max="4100" width="17.42578125" style="506" bestFit="1" customWidth="1"/>
    <col min="4101" max="4101" width="4.140625" style="506" customWidth="1"/>
    <col min="4102" max="4102" width="62.28515625" style="506" bestFit="1" customWidth="1"/>
    <col min="4103" max="4103" width="22.42578125" style="506" customWidth="1"/>
    <col min="4104" max="4104" width="17" style="506" bestFit="1" customWidth="1"/>
    <col min="4105" max="4105" width="9" style="506"/>
    <col min="4106" max="4106" width="7.42578125" style="506" customWidth="1"/>
    <col min="4107" max="4352" width="9" style="506"/>
    <col min="4353" max="4353" width="4.140625" style="506" customWidth="1"/>
    <col min="4354" max="4354" width="58.42578125" style="506" bestFit="1" customWidth="1"/>
    <col min="4355" max="4355" width="22.42578125" style="506" customWidth="1"/>
    <col min="4356" max="4356" width="17.42578125" style="506" bestFit="1" customWidth="1"/>
    <col min="4357" max="4357" width="4.140625" style="506" customWidth="1"/>
    <col min="4358" max="4358" width="62.28515625" style="506" bestFit="1" customWidth="1"/>
    <col min="4359" max="4359" width="22.42578125" style="506" customWidth="1"/>
    <col min="4360" max="4360" width="17" style="506" bestFit="1" customWidth="1"/>
    <col min="4361" max="4361" width="9" style="506"/>
    <col min="4362" max="4362" width="7.42578125" style="506" customWidth="1"/>
    <col min="4363" max="4608" width="9" style="506"/>
    <col min="4609" max="4609" width="4.140625" style="506" customWidth="1"/>
    <col min="4610" max="4610" width="58.42578125" style="506" bestFit="1" customWidth="1"/>
    <col min="4611" max="4611" width="22.42578125" style="506" customWidth="1"/>
    <col min="4612" max="4612" width="17.42578125" style="506" bestFit="1" customWidth="1"/>
    <col min="4613" max="4613" width="4.140625" style="506" customWidth="1"/>
    <col min="4614" max="4614" width="62.28515625" style="506" bestFit="1" customWidth="1"/>
    <col min="4615" max="4615" width="22.42578125" style="506" customWidth="1"/>
    <col min="4616" max="4616" width="17" style="506" bestFit="1" customWidth="1"/>
    <col min="4617" max="4617" width="9" style="506"/>
    <col min="4618" max="4618" width="7.42578125" style="506" customWidth="1"/>
    <col min="4619" max="4864" width="9" style="506"/>
    <col min="4865" max="4865" width="4.140625" style="506" customWidth="1"/>
    <col min="4866" max="4866" width="58.42578125" style="506" bestFit="1" customWidth="1"/>
    <col min="4867" max="4867" width="22.42578125" style="506" customWidth="1"/>
    <col min="4868" max="4868" width="17.42578125" style="506" bestFit="1" customWidth="1"/>
    <col min="4869" max="4869" width="4.140625" style="506" customWidth="1"/>
    <col min="4870" max="4870" width="62.28515625" style="506" bestFit="1" customWidth="1"/>
    <col min="4871" max="4871" width="22.42578125" style="506" customWidth="1"/>
    <col min="4872" max="4872" width="17" style="506" bestFit="1" customWidth="1"/>
    <col min="4873" max="4873" width="9" style="506"/>
    <col min="4874" max="4874" width="7.42578125" style="506" customWidth="1"/>
    <col min="4875" max="5120" width="9" style="506"/>
    <col min="5121" max="5121" width="4.140625" style="506" customWidth="1"/>
    <col min="5122" max="5122" width="58.42578125" style="506" bestFit="1" customWidth="1"/>
    <col min="5123" max="5123" width="22.42578125" style="506" customWidth="1"/>
    <col min="5124" max="5124" width="17.42578125" style="506" bestFit="1" customWidth="1"/>
    <col min="5125" max="5125" width="4.140625" style="506" customWidth="1"/>
    <col min="5126" max="5126" width="62.28515625" style="506" bestFit="1" customWidth="1"/>
    <col min="5127" max="5127" width="22.42578125" style="506" customWidth="1"/>
    <col min="5128" max="5128" width="17" style="506" bestFit="1" customWidth="1"/>
    <col min="5129" max="5129" width="9" style="506"/>
    <col min="5130" max="5130" width="7.42578125" style="506" customWidth="1"/>
    <col min="5131" max="5376" width="9" style="506"/>
    <col min="5377" max="5377" width="4.140625" style="506" customWidth="1"/>
    <col min="5378" max="5378" width="58.42578125" style="506" bestFit="1" customWidth="1"/>
    <col min="5379" max="5379" width="22.42578125" style="506" customWidth="1"/>
    <col min="5380" max="5380" width="17.42578125" style="506" bestFit="1" customWidth="1"/>
    <col min="5381" max="5381" width="4.140625" style="506" customWidth="1"/>
    <col min="5382" max="5382" width="62.28515625" style="506" bestFit="1" customWidth="1"/>
    <col min="5383" max="5383" width="22.42578125" style="506" customWidth="1"/>
    <col min="5384" max="5384" width="17" style="506" bestFit="1" customWidth="1"/>
    <col min="5385" max="5385" width="9" style="506"/>
    <col min="5386" max="5386" width="7.42578125" style="506" customWidth="1"/>
    <col min="5387" max="5632" width="9" style="506"/>
    <col min="5633" max="5633" width="4.140625" style="506" customWidth="1"/>
    <col min="5634" max="5634" width="58.42578125" style="506" bestFit="1" customWidth="1"/>
    <col min="5635" max="5635" width="22.42578125" style="506" customWidth="1"/>
    <col min="5636" max="5636" width="17.42578125" style="506" bestFit="1" customWidth="1"/>
    <col min="5637" max="5637" width="4.140625" style="506" customWidth="1"/>
    <col min="5638" max="5638" width="62.28515625" style="506" bestFit="1" customWidth="1"/>
    <col min="5639" max="5639" width="22.42578125" style="506" customWidth="1"/>
    <col min="5640" max="5640" width="17" style="506" bestFit="1" customWidth="1"/>
    <col min="5641" max="5641" width="9" style="506"/>
    <col min="5642" max="5642" width="7.42578125" style="506" customWidth="1"/>
    <col min="5643" max="5888" width="9" style="506"/>
    <col min="5889" max="5889" width="4.140625" style="506" customWidth="1"/>
    <col min="5890" max="5890" width="58.42578125" style="506" bestFit="1" customWidth="1"/>
    <col min="5891" max="5891" width="22.42578125" style="506" customWidth="1"/>
    <col min="5892" max="5892" width="17.42578125" style="506" bestFit="1" customWidth="1"/>
    <col min="5893" max="5893" width="4.140625" style="506" customWidth="1"/>
    <col min="5894" max="5894" width="62.28515625" style="506" bestFit="1" customWidth="1"/>
    <col min="5895" max="5895" width="22.42578125" style="506" customWidth="1"/>
    <col min="5896" max="5896" width="17" style="506" bestFit="1" customWidth="1"/>
    <col min="5897" max="5897" width="9" style="506"/>
    <col min="5898" max="5898" width="7.42578125" style="506" customWidth="1"/>
    <col min="5899" max="6144" width="9" style="506"/>
    <col min="6145" max="6145" width="4.140625" style="506" customWidth="1"/>
    <col min="6146" max="6146" width="58.42578125" style="506" bestFit="1" customWidth="1"/>
    <col min="6147" max="6147" width="22.42578125" style="506" customWidth="1"/>
    <col min="6148" max="6148" width="17.42578125" style="506" bestFit="1" customWidth="1"/>
    <col min="6149" max="6149" width="4.140625" style="506" customWidth="1"/>
    <col min="6150" max="6150" width="62.28515625" style="506" bestFit="1" customWidth="1"/>
    <col min="6151" max="6151" width="22.42578125" style="506" customWidth="1"/>
    <col min="6152" max="6152" width="17" style="506" bestFit="1" customWidth="1"/>
    <col min="6153" max="6153" width="9" style="506"/>
    <col min="6154" max="6154" width="7.42578125" style="506" customWidth="1"/>
    <col min="6155" max="6400" width="9" style="506"/>
    <col min="6401" max="6401" width="4.140625" style="506" customWidth="1"/>
    <col min="6402" max="6402" width="58.42578125" style="506" bestFit="1" customWidth="1"/>
    <col min="6403" max="6403" width="22.42578125" style="506" customWidth="1"/>
    <col min="6404" max="6404" width="17.42578125" style="506" bestFit="1" customWidth="1"/>
    <col min="6405" max="6405" width="4.140625" style="506" customWidth="1"/>
    <col min="6406" max="6406" width="62.28515625" style="506" bestFit="1" customWidth="1"/>
    <col min="6407" max="6407" width="22.42578125" style="506" customWidth="1"/>
    <col min="6408" max="6408" width="17" style="506" bestFit="1" customWidth="1"/>
    <col min="6409" max="6409" width="9" style="506"/>
    <col min="6410" max="6410" width="7.42578125" style="506" customWidth="1"/>
    <col min="6411" max="6656" width="9" style="506"/>
    <col min="6657" max="6657" width="4.140625" style="506" customWidth="1"/>
    <col min="6658" max="6658" width="58.42578125" style="506" bestFit="1" customWidth="1"/>
    <col min="6659" max="6659" width="22.42578125" style="506" customWidth="1"/>
    <col min="6660" max="6660" width="17.42578125" style="506" bestFit="1" customWidth="1"/>
    <col min="6661" max="6661" width="4.140625" style="506" customWidth="1"/>
    <col min="6662" max="6662" width="62.28515625" style="506" bestFit="1" customWidth="1"/>
    <col min="6663" max="6663" width="22.42578125" style="506" customWidth="1"/>
    <col min="6664" max="6664" width="17" style="506" bestFit="1" customWidth="1"/>
    <col min="6665" max="6665" width="9" style="506"/>
    <col min="6666" max="6666" width="7.42578125" style="506" customWidth="1"/>
    <col min="6667" max="6912" width="9" style="506"/>
    <col min="6913" max="6913" width="4.140625" style="506" customWidth="1"/>
    <col min="6914" max="6914" width="58.42578125" style="506" bestFit="1" customWidth="1"/>
    <col min="6915" max="6915" width="22.42578125" style="506" customWidth="1"/>
    <col min="6916" max="6916" width="17.42578125" style="506" bestFit="1" customWidth="1"/>
    <col min="6917" max="6917" width="4.140625" style="506" customWidth="1"/>
    <col min="6918" max="6918" width="62.28515625" style="506" bestFit="1" customWidth="1"/>
    <col min="6919" max="6919" width="22.42578125" style="506" customWidth="1"/>
    <col min="6920" max="6920" width="17" style="506" bestFit="1" customWidth="1"/>
    <col min="6921" max="6921" width="9" style="506"/>
    <col min="6922" max="6922" width="7.42578125" style="506" customWidth="1"/>
    <col min="6923" max="7168" width="9" style="506"/>
    <col min="7169" max="7169" width="4.140625" style="506" customWidth="1"/>
    <col min="7170" max="7170" width="58.42578125" style="506" bestFit="1" customWidth="1"/>
    <col min="7171" max="7171" width="22.42578125" style="506" customWidth="1"/>
    <col min="7172" max="7172" width="17.42578125" style="506" bestFit="1" customWidth="1"/>
    <col min="7173" max="7173" width="4.140625" style="506" customWidth="1"/>
    <col min="7174" max="7174" width="62.28515625" style="506" bestFit="1" customWidth="1"/>
    <col min="7175" max="7175" width="22.42578125" style="506" customWidth="1"/>
    <col min="7176" max="7176" width="17" style="506" bestFit="1" customWidth="1"/>
    <col min="7177" max="7177" width="9" style="506"/>
    <col min="7178" max="7178" width="7.42578125" style="506" customWidth="1"/>
    <col min="7179" max="7424" width="9" style="506"/>
    <col min="7425" max="7425" width="4.140625" style="506" customWidth="1"/>
    <col min="7426" max="7426" width="58.42578125" style="506" bestFit="1" customWidth="1"/>
    <col min="7427" max="7427" width="22.42578125" style="506" customWidth="1"/>
    <col min="7428" max="7428" width="17.42578125" style="506" bestFit="1" customWidth="1"/>
    <col min="7429" max="7429" width="4.140625" style="506" customWidth="1"/>
    <col min="7430" max="7430" width="62.28515625" style="506" bestFit="1" customWidth="1"/>
    <col min="7431" max="7431" width="22.42578125" style="506" customWidth="1"/>
    <col min="7432" max="7432" width="17" style="506" bestFit="1" customWidth="1"/>
    <col min="7433" max="7433" width="9" style="506"/>
    <col min="7434" max="7434" width="7.42578125" style="506" customWidth="1"/>
    <col min="7435" max="7680" width="9" style="506"/>
    <col min="7681" max="7681" width="4.140625" style="506" customWidth="1"/>
    <col min="7682" max="7682" width="58.42578125" style="506" bestFit="1" customWidth="1"/>
    <col min="7683" max="7683" width="22.42578125" style="506" customWidth="1"/>
    <col min="7684" max="7684" width="17.42578125" style="506" bestFit="1" customWidth="1"/>
    <col min="7685" max="7685" width="4.140625" style="506" customWidth="1"/>
    <col min="7686" max="7686" width="62.28515625" style="506" bestFit="1" customWidth="1"/>
    <col min="7687" max="7687" width="22.42578125" style="506" customWidth="1"/>
    <col min="7688" max="7688" width="17" style="506" bestFit="1" customWidth="1"/>
    <col min="7689" max="7689" width="9" style="506"/>
    <col min="7690" max="7690" width="7.42578125" style="506" customWidth="1"/>
    <col min="7691" max="7936" width="9" style="506"/>
    <col min="7937" max="7937" width="4.140625" style="506" customWidth="1"/>
    <col min="7938" max="7938" width="58.42578125" style="506" bestFit="1" customWidth="1"/>
    <col min="7939" max="7939" width="22.42578125" style="506" customWidth="1"/>
    <col min="7940" max="7940" width="17.42578125" style="506" bestFit="1" customWidth="1"/>
    <col min="7941" max="7941" width="4.140625" style="506" customWidth="1"/>
    <col min="7942" max="7942" width="62.28515625" style="506" bestFit="1" customWidth="1"/>
    <col min="7943" max="7943" width="22.42578125" style="506" customWidth="1"/>
    <col min="7944" max="7944" width="17" style="506" bestFit="1" customWidth="1"/>
    <col min="7945" max="7945" width="9" style="506"/>
    <col min="7946" max="7946" width="7.42578125" style="506" customWidth="1"/>
    <col min="7947" max="8192" width="9" style="506"/>
    <col min="8193" max="8193" width="4.140625" style="506" customWidth="1"/>
    <col min="8194" max="8194" width="58.42578125" style="506" bestFit="1" customWidth="1"/>
    <col min="8195" max="8195" width="22.42578125" style="506" customWidth="1"/>
    <col min="8196" max="8196" width="17.42578125" style="506" bestFit="1" customWidth="1"/>
    <col min="8197" max="8197" width="4.140625" style="506" customWidth="1"/>
    <col min="8198" max="8198" width="62.28515625" style="506" bestFit="1" customWidth="1"/>
    <col min="8199" max="8199" width="22.42578125" style="506" customWidth="1"/>
    <col min="8200" max="8200" width="17" style="506" bestFit="1" customWidth="1"/>
    <col min="8201" max="8201" width="9" style="506"/>
    <col min="8202" max="8202" width="7.42578125" style="506" customWidth="1"/>
    <col min="8203" max="8448" width="9" style="506"/>
    <col min="8449" max="8449" width="4.140625" style="506" customWidth="1"/>
    <col min="8450" max="8450" width="58.42578125" style="506" bestFit="1" customWidth="1"/>
    <col min="8451" max="8451" width="22.42578125" style="506" customWidth="1"/>
    <col min="8452" max="8452" width="17.42578125" style="506" bestFit="1" customWidth="1"/>
    <col min="8453" max="8453" width="4.140625" style="506" customWidth="1"/>
    <col min="8454" max="8454" width="62.28515625" style="506" bestFit="1" customWidth="1"/>
    <col min="8455" max="8455" width="22.42578125" style="506" customWidth="1"/>
    <col min="8456" max="8456" width="17" style="506" bestFit="1" customWidth="1"/>
    <col min="8457" max="8457" width="9" style="506"/>
    <col min="8458" max="8458" width="7.42578125" style="506" customWidth="1"/>
    <col min="8459" max="8704" width="9" style="506"/>
    <col min="8705" max="8705" width="4.140625" style="506" customWidth="1"/>
    <col min="8706" max="8706" width="58.42578125" style="506" bestFit="1" customWidth="1"/>
    <col min="8707" max="8707" width="22.42578125" style="506" customWidth="1"/>
    <col min="8708" max="8708" width="17.42578125" style="506" bestFit="1" customWidth="1"/>
    <col min="8709" max="8709" width="4.140625" style="506" customWidth="1"/>
    <col min="8710" max="8710" width="62.28515625" style="506" bestFit="1" customWidth="1"/>
    <col min="8711" max="8711" width="22.42578125" style="506" customWidth="1"/>
    <col min="8712" max="8712" width="17" style="506" bestFit="1" customWidth="1"/>
    <col min="8713" max="8713" width="9" style="506"/>
    <col min="8714" max="8714" width="7.42578125" style="506" customWidth="1"/>
    <col min="8715" max="8960" width="9" style="506"/>
    <col min="8961" max="8961" width="4.140625" style="506" customWidth="1"/>
    <col min="8962" max="8962" width="58.42578125" style="506" bestFit="1" customWidth="1"/>
    <col min="8963" max="8963" width="22.42578125" style="506" customWidth="1"/>
    <col min="8964" max="8964" width="17.42578125" style="506" bestFit="1" customWidth="1"/>
    <col min="8965" max="8965" width="4.140625" style="506" customWidth="1"/>
    <col min="8966" max="8966" width="62.28515625" style="506" bestFit="1" customWidth="1"/>
    <col min="8967" max="8967" width="22.42578125" style="506" customWidth="1"/>
    <col min="8968" max="8968" width="17" style="506" bestFit="1" customWidth="1"/>
    <col min="8969" max="8969" width="9" style="506"/>
    <col min="8970" max="8970" width="7.42578125" style="506" customWidth="1"/>
    <col min="8971" max="9216" width="9" style="506"/>
    <col min="9217" max="9217" width="4.140625" style="506" customWidth="1"/>
    <col min="9218" max="9218" width="58.42578125" style="506" bestFit="1" customWidth="1"/>
    <col min="9219" max="9219" width="22.42578125" style="506" customWidth="1"/>
    <col min="9220" max="9220" width="17.42578125" style="506" bestFit="1" customWidth="1"/>
    <col min="9221" max="9221" width="4.140625" style="506" customWidth="1"/>
    <col min="9222" max="9222" width="62.28515625" style="506" bestFit="1" customWidth="1"/>
    <col min="9223" max="9223" width="22.42578125" style="506" customWidth="1"/>
    <col min="9224" max="9224" width="17" style="506" bestFit="1" customWidth="1"/>
    <col min="9225" max="9225" width="9" style="506"/>
    <col min="9226" max="9226" width="7.42578125" style="506" customWidth="1"/>
    <col min="9227" max="9472" width="9" style="506"/>
    <col min="9473" max="9473" width="4.140625" style="506" customWidth="1"/>
    <col min="9474" max="9474" width="58.42578125" style="506" bestFit="1" customWidth="1"/>
    <col min="9475" max="9475" width="22.42578125" style="506" customWidth="1"/>
    <col min="9476" max="9476" width="17.42578125" style="506" bestFit="1" customWidth="1"/>
    <col min="9477" max="9477" width="4.140625" style="506" customWidth="1"/>
    <col min="9478" max="9478" width="62.28515625" style="506" bestFit="1" customWidth="1"/>
    <col min="9479" max="9479" width="22.42578125" style="506" customWidth="1"/>
    <col min="9480" max="9480" width="17" style="506" bestFit="1" customWidth="1"/>
    <col min="9481" max="9481" width="9" style="506"/>
    <col min="9482" max="9482" width="7.42578125" style="506" customWidth="1"/>
    <col min="9483" max="9728" width="9" style="506"/>
    <col min="9729" max="9729" width="4.140625" style="506" customWidth="1"/>
    <col min="9730" max="9730" width="58.42578125" style="506" bestFit="1" customWidth="1"/>
    <col min="9731" max="9731" width="22.42578125" style="506" customWidth="1"/>
    <col min="9732" max="9732" width="17.42578125" style="506" bestFit="1" customWidth="1"/>
    <col min="9733" max="9733" width="4.140625" style="506" customWidth="1"/>
    <col min="9734" max="9734" width="62.28515625" style="506" bestFit="1" customWidth="1"/>
    <col min="9735" max="9735" width="22.42578125" style="506" customWidth="1"/>
    <col min="9736" max="9736" width="17" style="506" bestFit="1" customWidth="1"/>
    <col min="9737" max="9737" width="9" style="506"/>
    <col min="9738" max="9738" width="7.42578125" style="506" customWidth="1"/>
    <col min="9739" max="9984" width="9" style="506"/>
    <col min="9985" max="9985" width="4.140625" style="506" customWidth="1"/>
    <col min="9986" max="9986" width="58.42578125" style="506" bestFit="1" customWidth="1"/>
    <col min="9987" max="9987" width="22.42578125" style="506" customWidth="1"/>
    <col min="9988" max="9988" width="17.42578125" style="506" bestFit="1" customWidth="1"/>
    <col min="9989" max="9989" width="4.140625" style="506" customWidth="1"/>
    <col min="9990" max="9990" width="62.28515625" style="506" bestFit="1" customWidth="1"/>
    <col min="9991" max="9991" width="22.42578125" style="506" customWidth="1"/>
    <col min="9992" max="9992" width="17" style="506" bestFit="1" customWidth="1"/>
    <col min="9993" max="9993" width="9" style="506"/>
    <col min="9994" max="9994" width="7.42578125" style="506" customWidth="1"/>
    <col min="9995" max="10240" width="9" style="506"/>
    <col min="10241" max="10241" width="4.140625" style="506" customWidth="1"/>
    <col min="10242" max="10242" width="58.42578125" style="506" bestFit="1" customWidth="1"/>
    <col min="10243" max="10243" width="22.42578125" style="506" customWidth="1"/>
    <col min="10244" max="10244" width="17.42578125" style="506" bestFit="1" customWidth="1"/>
    <col min="10245" max="10245" width="4.140625" style="506" customWidth="1"/>
    <col min="10246" max="10246" width="62.28515625" style="506" bestFit="1" customWidth="1"/>
    <col min="10247" max="10247" width="22.42578125" style="506" customWidth="1"/>
    <col min="10248" max="10248" width="17" style="506" bestFit="1" customWidth="1"/>
    <col min="10249" max="10249" width="9" style="506"/>
    <col min="10250" max="10250" width="7.42578125" style="506" customWidth="1"/>
    <col min="10251" max="10496" width="9" style="506"/>
    <col min="10497" max="10497" width="4.140625" style="506" customWidth="1"/>
    <col min="10498" max="10498" width="58.42578125" style="506" bestFit="1" customWidth="1"/>
    <col min="10499" max="10499" width="22.42578125" style="506" customWidth="1"/>
    <col min="10500" max="10500" width="17.42578125" style="506" bestFit="1" customWidth="1"/>
    <col min="10501" max="10501" width="4.140625" style="506" customWidth="1"/>
    <col min="10502" max="10502" width="62.28515625" style="506" bestFit="1" customWidth="1"/>
    <col min="10503" max="10503" width="22.42578125" style="506" customWidth="1"/>
    <col min="10504" max="10504" width="17" style="506" bestFit="1" customWidth="1"/>
    <col min="10505" max="10505" width="9" style="506"/>
    <col min="10506" max="10506" width="7.42578125" style="506" customWidth="1"/>
    <col min="10507" max="10752" width="9" style="506"/>
    <col min="10753" max="10753" width="4.140625" style="506" customWidth="1"/>
    <col min="10754" max="10754" width="58.42578125" style="506" bestFit="1" customWidth="1"/>
    <col min="10755" max="10755" width="22.42578125" style="506" customWidth="1"/>
    <col min="10756" max="10756" width="17.42578125" style="506" bestFit="1" customWidth="1"/>
    <col min="10757" max="10757" width="4.140625" style="506" customWidth="1"/>
    <col min="10758" max="10758" width="62.28515625" style="506" bestFit="1" customWidth="1"/>
    <col min="10759" max="10759" width="22.42578125" style="506" customWidth="1"/>
    <col min="10760" max="10760" width="17" style="506" bestFit="1" customWidth="1"/>
    <col min="10761" max="10761" width="9" style="506"/>
    <col min="10762" max="10762" width="7.42578125" style="506" customWidth="1"/>
    <col min="10763" max="11008" width="9" style="506"/>
    <col min="11009" max="11009" width="4.140625" style="506" customWidth="1"/>
    <col min="11010" max="11010" width="58.42578125" style="506" bestFit="1" customWidth="1"/>
    <col min="11011" max="11011" width="22.42578125" style="506" customWidth="1"/>
    <col min="11012" max="11012" width="17.42578125" style="506" bestFit="1" customWidth="1"/>
    <col min="11013" max="11013" width="4.140625" style="506" customWidth="1"/>
    <col min="11014" max="11014" width="62.28515625" style="506" bestFit="1" customWidth="1"/>
    <col min="11015" max="11015" width="22.42578125" style="506" customWidth="1"/>
    <col min="11016" max="11016" width="17" style="506" bestFit="1" customWidth="1"/>
    <col min="11017" max="11017" width="9" style="506"/>
    <col min="11018" max="11018" width="7.42578125" style="506" customWidth="1"/>
    <col min="11019" max="11264" width="9" style="506"/>
    <col min="11265" max="11265" width="4.140625" style="506" customWidth="1"/>
    <col min="11266" max="11266" width="58.42578125" style="506" bestFit="1" customWidth="1"/>
    <col min="11267" max="11267" width="22.42578125" style="506" customWidth="1"/>
    <col min="11268" max="11268" width="17.42578125" style="506" bestFit="1" customWidth="1"/>
    <col min="11269" max="11269" width="4.140625" style="506" customWidth="1"/>
    <col min="11270" max="11270" width="62.28515625" style="506" bestFit="1" customWidth="1"/>
    <col min="11271" max="11271" width="22.42578125" style="506" customWidth="1"/>
    <col min="11272" max="11272" width="17" style="506" bestFit="1" customWidth="1"/>
    <col min="11273" max="11273" width="9" style="506"/>
    <col min="11274" max="11274" width="7.42578125" style="506" customWidth="1"/>
    <col min="11275" max="11520" width="9" style="506"/>
    <col min="11521" max="11521" width="4.140625" style="506" customWidth="1"/>
    <col min="11522" max="11522" width="58.42578125" style="506" bestFit="1" customWidth="1"/>
    <col min="11523" max="11523" width="22.42578125" style="506" customWidth="1"/>
    <col min="11524" max="11524" width="17.42578125" style="506" bestFit="1" customWidth="1"/>
    <col min="11525" max="11525" width="4.140625" style="506" customWidth="1"/>
    <col min="11526" max="11526" width="62.28515625" style="506" bestFit="1" customWidth="1"/>
    <col min="11527" max="11527" width="22.42578125" style="506" customWidth="1"/>
    <col min="11528" max="11528" width="17" style="506" bestFit="1" customWidth="1"/>
    <col min="11529" max="11529" width="9" style="506"/>
    <col min="11530" max="11530" width="7.42578125" style="506" customWidth="1"/>
    <col min="11531" max="11776" width="9" style="506"/>
    <col min="11777" max="11777" width="4.140625" style="506" customWidth="1"/>
    <col min="11778" max="11778" width="58.42578125" style="506" bestFit="1" customWidth="1"/>
    <col min="11779" max="11779" width="22.42578125" style="506" customWidth="1"/>
    <col min="11780" max="11780" width="17.42578125" style="506" bestFit="1" customWidth="1"/>
    <col min="11781" max="11781" width="4.140625" style="506" customWidth="1"/>
    <col min="11782" max="11782" width="62.28515625" style="506" bestFit="1" customWidth="1"/>
    <col min="11783" max="11783" width="22.42578125" style="506" customWidth="1"/>
    <col min="11784" max="11784" width="17" style="506" bestFit="1" customWidth="1"/>
    <col min="11785" max="11785" width="9" style="506"/>
    <col min="11786" max="11786" width="7.42578125" style="506" customWidth="1"/>
    <col min="11787" max="12032" width="9" style="506"/>
    <col min="12033" max="12033" width="4.140625" style="506" customWidth="1"/>
    <col min="12034" max="12034" width="58.42578125" style="506" bestFit="1" customWidth="1"/>
    <col min="12035" max="12035" width="22.42578125" style="506" customWidth="1"/>
    <col min="12036" max="12036" width="17.42578125" style="506" bestFit="1" customWidth="1"/>
    <col min="12037" max="12037" width="4.140625" style="506" customWidth="1"/>
    <col min="12038" max="12038" width="62.28515625" style="506" bestFit="1" customWidth="1"/>
    <col min="12039" max="12039" width="22.42578125" style="506" customWidth="1"/>
    <col min="12040" max="12040" width="17" style="506" bestFit="1" customWidth="1"/>
    <col min="12041" max="12041" width="9" style="506"/>
    <col min="12042" max="12042" width="7.42578125" style="506" customWidth="1"/>
    <col min="12043" max="12288" width="9" style="506"/>
    <col min="12289" max="12289" width="4.140625" style="506" customWidth="1"/>
    <col min="12290" max="12290" width="58.42578125" style="506" bestFit="1" customWidth="1"/>
    <col min="12291" max="12291" width="22.42578125" style="506" customWidth="1"/>
    <col min="12292" max="12292" width="17.42578125" style="506" bestFit="1" customWidth="1"/>
    <col min="12293" max="12293" width="4.140625" style="506" customWidth="1"/>
    <col min="12294" max="12294" width="62.28515625" style="506" bestFit="1" customWidth="1"/>
    <col min="12295" max="12295" width="22.42578125" style="506" customWidth="1"/>
    <col min="12296" max="12296" width="17" style="506" bestFit="1" customWidth="1"/>
    <col min="12297" max="12297" width="9" style="506"/>
    <col min="12298" max="12298" width="7.42578125" style="506" customWidth="1"/>
    <col min="12299" max="12544" width="9" style="506"/>
    <col min="12545" max="12545" width="4.140625" style="506" customWidth="1"/>
    <col min="12546" max="12546" width="58.42578125" style="506" bestFit="1" customWidth="1"/>
    <col min="12547" max="12547" width="22.42578125" style="506" customWidth="1"/>
    <col min="12548" max="12548" width="17.42578125" style="506" bestFit="1" customWidth="1"/>
    <col min="12549" max="12549" width="4.140625" style="506" customWidth="1"/>
    <col min="12550" max="12550" width="62.28515625" style="506" bestFit="1" customWidth="1"/>
    <col min="12551" max="12551" width="22.42578125" style="506" customWidth="1"/>
    <col min="12552" max="12552" width="17" style="506" bestFit="1" customWidth="1"/>
    <col min="12553" max="12553" width="9" style="506"/>
    <col min="12554" max="12554" width="7.42578125" style="506" customWidth="1"/>
    <col min="12555" max="12800" width="9" style="506"/>
    <col min="12801" max="12801" width="4.140625" style="506" customWidth="1"/>
    <col min="12802" max="12802" width="58.42578125" style="506" bestFit="1" customWidth="1"/>
    <col min="12803" max="12803" width="22.42578125" style="506" customWidth="1"/>
    <col min="12804" max="12804" width="17.42578125" style="506" bestFit="1" customWidth="1"/>
    <col min="12805" max="12805" width="4.140625" style="506" customWidth="1"/>
    <col min="12806" max="12806" width="62.28515625" style="506" bestFit="1" customWidth="1"/>
    <col min="12807" max="12807" width="22.42578125" style="506" customWidth="1"/>
    <col min="12808" max="12808" width="17" style="506" bestFit="1" customWidth="1"/>
    <col min="12809" max="12809" width="9" style="506"/>
    <col min="12810" max="12810" width="7.42578125" style="506" customWidth="1"/>
    <col min="12811" max="13056" width="9" style="506"/>
    <col min="13057" max="13057" width="4.140625" style="506" customWidth="1"/>
    <col min="13058" max="13058" width="58.42578125" style="506" bestFit="1" customWidth="1"/>
    <col min="13059" max="13059" width="22.42578125" style="506" customWidth="1"/>
    <col min="13060" max="13060" width="17.42578125" style="506" bestFit="1" customWidth="1"/>
    <col min="13061" max="13061" width="4.140625" style="506" customWidth="1"/>
    <col min="13062" max="13062" width="62.28515625" style="506" bestFit="1" customWidth="1"/>
    <col min="13063" max="13063" width="22.42578125" style="506" customWidth="1"/>
    <col min="13064" max="13064" width="17" style="506" bestFit="1" customWidth="1"/>
    <col min="13065" max="13065" width="9" style="506"/>
    <col min="13066" max="13066" width="7.42578125" style="506" customWidth="1"/>
    <col min="13067" max="13312" width="9" style="506"/>
    <col min="13313" max="13313" width="4.140625" style="506" customWidth="1"/>
    <col min="13314" max="13314" width="58.42578125" style="506" bestFit="1" customWidth="1"/>
    <col min="13315" max="13315" width="22.42578125" style="506" customWidth="1"/>
    <col min="13316" max="13316" width="17.42578125" style="506" bestFit="1" customWidth="1"/>
    <col min="13317" max="13317" width="4.140625" style="506" customWidth="1"/>
    <col min="13318" max="13318" width="62.28515625" style="506" bestFit="1" customWidth="1"/>
    <col min="13319" max="13319" width="22.42578125" style="506" customWidth="1"/>
    <col min="13320" max="13320" width="17" style="506" bestFit="1" customWidth="1"/>
    <col min="13321" max="13321" width="9" style="506"/>
    <col min="13322" max="13322" width="7.42578125" style="506" customWidth="1"/>
    <col min="13323" max="13568" width="9" style="506"/>
    <col min="13569" max="13569" width="4.140625" style="506" customWidth="1"/>
    <col min="13570" max="13570" width="58.42578125" style="506" bestFit="1" customWidth="1"/>
    <col min="13571" max="13571" width="22.42578125" style="506" customWidth="1"/>
    <col min="13572" max="13572" width="17.42578125" style="506" bestFit="1" customWidth="1"/>
    <col min="13573" max="13573" width="4.140625" style="506" customWidth="1"/>
    <col min="13574" max="13574" width="62.28515625" style="506" bestFit="1" customWidth="1"/>
    <col min="13575" max="13575" width="22.42578125" style="506" customWidth="1"/>
    <col min="13576" max="13576" width="17" style="506" bestFit="1" customWidth="1"/>
    <col min="13577" max="13577" width="9" style="506"/>
    <col min="13578" max="13578" width="7.42578125" style="506" customWidth="1"/>
    <col min="13579" max="13824" width="9" style="506"/>
    <col min="13825" max="13825" width="4.140625" style="506" customWidth="1"/>
    <col min="13826" max="13826" width="58.42578125" style="506" bestFit="1" customWidth="1"/>
    <col min="13827" max="13827" width="22.42578125" style="506" customWidth="1"/>
    <col min="13828" max="13828" width="17.42578125" style="506" bestFit="1" customWidth="1"/>
    <col min="13829" max="13829" width="4.140625" style="506" customWidth="1"/>
    <col min="13830" max="13830" width="62.28515625" style="506" bestFit="1" customWidth="1"/>
    <col min="13831" max="13831" width="22.42578125" style="506" customWidth="1"/>
    <col min="13832" max="13832" width="17" style="506" bestFit="1" customWidth="1"/>
    <col min="13833" max="13833" width="9" style="506"/>
    <col min="13834" max="13834" width="7.42578125" style="506" customWidth="1"/>
    <col min="13835" max="14080" width="9" style="506"/>
    <col min="14081" max="14081" width="4.140625" style="506" customWidth="1"/>
    <col min="14082" max="14082" width="58.42578125" style="506" bestFit="1" customWidth="1"/>
    <col min="14083" max="14083" width="22.42578125" style="506" customWidth="1"/>
    <col min="14084" max="14084" width="17.42578125" style="506" bestFit="1" customWidth="1"/>
    <col min="14085" max="14085" width="4.140625" style="506" customWidth="1"/>
    <col min="14086" max="14086" width="62.28515625" style="506" bestFit="1" customWidth="1"/>
    <col min="14087" max="14087" width="22.42578125" style="506" customWidth="1"/>
    <col min="14088" max="14088" width="17" style="506" bestFit="1" customWidth="1"/>
    <col min="14089" max="14089" width="9" style="506"/>
    <col min="14090" max="14090" width="7.42578125" style="506" customWidth="1"/>
    <col min="14091" max="14336" width="9" style="506"/>
    <col min="14337" max="14337" width="4.140625" style="506" customWidth="1"/>
    <col min="14338" max="14338" width="58.42578125" style="506" bestFit="1" customWidth="1"/>
    <col min="14339" max="14339" width="22.42578125" style="506" customWidth="1"/>
    <col min="14340" max="14340" width="17.42578125" style="506" bestFit="1" customWidth="1"/>
    <col min="14341" max="14341" width="4.140625" style="506" customWidth="1"/>
    <col min="14342" max="14342" width="62.28515625" style="506" bestFit="1" customWidth="1"/>
    <col min="14343" max="14343" width="22.42578125" style="506" customWidth="1"/>
    <col min="14344" max="14344" width="17" style="506" bestFit="1" customWidth="1"/>
    <col min="14345" max="14345" width="9" style="506"/>
    <col min="14346" max="14346" width="7.42578125" style="506" customWidth="1"/>
    <col min="14347" max="14592" width="9" style="506"/>
    <col min="14593" max="14593" width="4.140625" style="506" customWidth="1"/>
    <col min="14594" max="14594" width="58.42578125" style="506" bestFit="1" customWidth="1"/>
    <col min="14595" max="14595" width="22.42578125" style="506" customWidth="1"/>
    <col min="14596" max="14596" width="17.42578125" style="506" bestFit="1" customWidth="1"/>
    <col min="14597" max="14597" width="4.140625" style="506" customWidth="1"/>
    <col min="14598" max="14598" width="62.28515625" style="506" bestFit="1" customWidth="1"/>
    <col min="14599" max="14599" width="22.42578125" style="506" customWidth="1"/>
    <col min="14600" max="14600" width="17" style="506" bestFit="1" customWidth="1"/>
    <col min="14601" max="14601" width="9" style="506"/>
    <col min="14602" max="14602" width="7.42578125" style="506" customWidth="1"/>
    <col min="14603" max="14848" width="9" style="506"/>
    <col min="14849" max="14849" width="4.140625" style="506" customWidth="1"/>
    <col min="14850" max="14850" width="58.42578125" style="506" bestFit="1" customWidth="1"/>
    <col min="14851" max="14851" width="22.42578125" style="506" customWidth="1"/>
    <col min="14852" max="14852" width="17.42578125" style="506" bestFit="1" customWidth="1"/>
    <col min="14853" max="14853" width="4.140625" style="506" customWidth="1"/>
    <col min="14854" max="14854" width="62.28515625" style="506" bestFit="1" customWidth="1"/>
    <col min="14855" max="14855" width="22.42578125" style="506" customWidth="1"/>
    <col min="14856" max="14856" width="17" style="506" bestFit="1" customWidth="1"/>
    <col min="14857" max="14857" width="9" style="506"/>
    <col min="14858" max="14858" width="7.42578125" style="506" customWidth="1"/>
    <col min="14859" max="15104" width="9" style="506"/>
    <col min="15105" max="15105" width="4.140625" style="506" customWidth="1"/>
    <col min="15106" max="15106" width="58.42578125" style="506" bestFit="1" customWidth="1"/>
    <col min="15107" max="15107" width="22.42578125" style="506" customWidth="1"/>
    <col min="15108" max="15108" width="17.42578125" style="506" bestFit="1" customWidth="1"/>
    <col min="15109" max="15109" width="4.140625" style="506" customWidth="1"/>
    <col min="15110" max="15110" width="62.28515625" style="506" bestFit="1" customWidth="1"/>
    <col min="15111" max="15111" width="22.42578125" style="506" customWidth="1"/>
    <col min="15112" max="15112" width="17" style="506" bestFit="1" customWidth="1"/>
    <col min="15113" max="15113" width="9" style="506"/>
    <col min="15114" max="15114" width="7.42578125" style="506" customWidth="1"/>
    <col min="15115" max="15360" width="9" style="506"/>
    <col min="15361" max="15361" width="4.140625" style="506" customWidth="1"/>
    <col min="15362" max="15362" width="58.42578125" style="506" bestFit="1" customWidth="1"/>
    <col min="15363" max="15363" width="22.42578125" style="506" customWidth="1"/>
    <col min="15364" max="15364" width="17.42578125" style="506" bestFit="1" customWidth="1"/>
    <col min="15365" max="15365" width="4.140625" style="506" customWidth="1"/>
    <col min="15366" max="15366" width="62.28515625" style="506" bestFit="1" customWidth="1"/>
    <col min="15367" max="15367" width="22.42578125" style="506" customWidth="1"/>
    <col min="15368" max="15368" width="17" style="506" bestFit="1" customWidth="1"/>
    <col min="15369" max="15369" width="9" style="506"/>
    <col min="15370" max="15370" width="7.42578125" style="506" customWidth="1"/>
    <col min="15371" max="15616" width="9" style="506"/>
    <col min="15617" max="15617" width="4.140625" style="506" customWidth="1"/>
    <col min="15618" max="15618" width="58.42578125" style="506" bestFit="1" customWidth="1"/>
    <col min="15619" max="15619" width="22.42578125" style="506" customWidth="1"/>
    <col min="15620" max="15620" width="17.42578125" style="506" bestFit="1" customWidth="1"/>
    <col min="15621" max="15621" width="4.140625" style="506" customWidth="1"/>
    <col min="15622" max="15622" width="62.28515625" style="506" bestFit="1" customWidth="1"/>
    <col min="15623" max="15623" width="22.42578125" style="506" customWidth="1"/>
    <col min="15624" max="15624" width="17" style="506" bestFit="1" customWidth="1"/>
    <col min="15625" max="15625" width="9" style="506"/>
    <col min="15626" max="15626" width="7.42578125" style="506" customWidth="1"/>
    <col min="15627" max="15872" width="9" style="506"/>
    <col min="15873" max="15873" width="4.140625" style="506" customWidth="1"/>
    <col min="15874" max="15874" width="58.42578125" style="506" bestFit="1" customWidth="1"/>
    <col min="15875" max="15875" width="22.42578125" style="506" customWidth="1"/>
    <col min="15876" max="15876" width="17.42578125" style="506" bestFit="1" customWidth="1"/>
    <col min="15877" max="15877" width="4.140625" style="506" customWidth="1"/>
    <col min="15878" max="15878" width="62.28515625" style="506" bestFit="1" customWidth="1"/>
    <col min="15879" max="15879" width="22.42578125" style="506" customWidth="1"/>
    <col min="15880" max="15880" width="17" style="506" bestFit="1" customWidth="1"/>
    <col min="15881" max="15881" width="9" style="506"/>
    <col min="15882" max="15882" width="7.42578125" style="506" customWidth="1"/>
    <col min="15883" max="16128" width="9" style="506"/>
    <col min="16129" max="16129" width="4.140625" style="506" customWidth="1"/>
    <col min="16130" max="16130" width="58.42578125" style="506" bestFit="1" customWidth="1"/>
    <col min="16131" max="16131" width="22.42578125" style="506" customWidth="1"/>
    <col min="16132" max="16132" width="17.42578125" style="506" bestFit="1" customWidth="1"/>
    <col min="16133" max="16133" width="4.140625" style="506" customWidth="1"/>
    <col min="16134" max="16134" width="62.28515625" style="506" bestFit="1" customWidth="1"/>
    <col min="16135" max="16135" width="22.42578125" style="506" customWidth="1"/>
    <col min="16136" max="16136" width="17" style="506" bestFit="1" customWidth="1"/>
    <col min="16137" max="16137" width="9" style="506"/>
    <col min="16138" max="16138" width="7.42578125" style="506" customWidth="1"/>
    <col min="16139" max="16384" width="9" style="506"/>
  </cols>
  <sheetData>
    <row r="1" spans="1:8" s="504" customFormat="1" ht="28.5">
      <c r="A1" s="502" t="s">
        <v>942</v>
      </c>
      <c r="C1" s="505"/>
      <c r="D1" s="505"/>
      <c r="E1" s="569"/>
    </row>
    <row r="2" spans="1:8" s="504" customFormat="1" ht="28.5">
      <c r="A2" s="503" t="s">
        <v>943</v>
      </c>
      <c r="C2" s="505"/>
      <c r="D2" s="505"/>
      <c r="E2" s="569"/>
      <c r="G2" s="1679" t="s">
        <v>269</v>
      </c>
      <c r="H2" s="1679"/>
    </row>
    <row r="3" spans="1:8" ht="24" customHeight="1">
      <c r="A3" s="1680" t="s">
        <v>635</v>
      </c>
      <c r="B3" s="1681"/>
      <c r="C3" s="1684" t="s">
        <v>636</v>
      </c>
      <c r="D3" s="1684" t="s">
        <v>637</v>
      </c>
      <c r="E3" s="1680" t="s">
        <v>741</v>
      </c>
      <c r="F3" s="1681"/>
      <c r="G3" s="1684" t="s">
        <v>636</v>
      </c>
      <c r="H3" s="1684" t="s">
        <v>637</v>
      </c>
    </row>
    <row r="4" spans="1:8" ht="24" customHeight="1">
      <c r="A4" s="1682"/>
      <c r="B4" s="1683"/>
      <c r="C4" s="1685"/>
      <c r="D4" s="1685"/>
      <c r="E4" s="1682"/>
      <c r="F4" s="1683"/>
      <c r="G4" s="1685"/>
      <c r="H4" s="1685"/>
    </row>
    <row r="5" spans="1:8" ht="24" customHeight="1">
      <c r="A5" s="1682"/>
      <c r="B5" s="1683"/>
      <c r="C5" s="1686"/>
      <c r="D5" s="1686"/>
      <c r="E5" s="1682"/>
      <c r="F5" s="1683"/>
      <c r="G5" s="1686"/>
      <c r="H5" s="1686"/>
    </row>
    <row r="6" spans="1:8">
      <c r="A6" s="582" t="s">
        <v>202</v>
      </c>
      <c r="B6" s="1086" t="s">
        <v>683</v>
      </c>
      <c r="C6" s="578">
        <v>3060712.5217452319</v>
      </c>
      <c r="D6" s="586">
        <v>87.150678443255629</v>
      </c>
      <c r="E6" s="582" t="s">
        <v>202</v>
      </c>
      <c r="F6" s="593" t="s">
        <v>638</v>
      </c>
      <c r="G6" s="592">
        <v>2717605.5781348906</v>
      </c>
      <c r="H6" s="608">
        <v>77.381056924804454</v>
      </c>
    </row>
    <row r="7" spans="1:8">
      <c r="A7" s="583" t="s">
        <v>210</v>
      </c>
      <c r="B7" s="572" t="s">
        <v>640</v>
      </c>
      <c r="C7" s="580">
        <v>162007.51686084198</v>
      </c>
      <c r="D7" s="587">
        <v>4.6129993937747544</v>
      </c>
      <c r="E7" s="583" t="s">
        <v>210</v>
      </c>
      <c r="F7" s="594" t="s">
        <v>693</v>
      </c>
      <c r="G7" s="510">
        <v>13194.987384818281</v>
      </c>
      <c r="H7" s="609">
        <v>0.37571385566828558</v>
      </c>
    </row>
    <row r="8" spans="1:8">
      <c r="A8" s="583" t="s">
        <v>220</v>
      </c>
      <c r="B8" s="566" t="s">
        <v>641</v>
      </c>
      <c r="C8" s="580">
        <v>0</v>
      </c>
      <c r="D8" s="587">
        <v>0</v>
      </c>
      <c r="E8" s="583" t="s">
        <v>220</v>
      </c>
      <c r="F8" s="595" t="s">
        <v>639</v>
      </c>
      <c r="G8" s="510">
        <v>99814.657831555014</v>
      </c>
      <c r="H8" s="609">
        <v>2.8421209397481086</v>
      </c>
    </row>
    <row r="9" spans="1:8">
      <c r="A9" s="583" t="s">
        <v>223</v>
      </c>
      <c r="B9" s="566" t="s">
        <v>689</v>
      </c>
      <c r="C9" s="580">
        <v>56967.794531689651</v>
      </c>
      <c r="D9" s="587">
        <v>1.6221000527098837</v>
      </c>
      <c r="E9" s="583" t="s">
        <v>223</v>
      </c>
      <c r="F9" s="596" t="s">
        <v>697</v>
      </c>
      <c r="G9" s="510">
        <v>9879.1376367799985</v>
      </c>
      <c r="H9" s="609">
        <v>0.28129840400324152</v>
      </c>
    </row>
    <row r="10" spans="1:8">
      <c r="A10" s="583"/>
      <c r="B10" s="566" t="s">
        <v>642</v>
      </c>
      <c r="C10" s="512"/>
      <c r="D10" s="588"/>
      <c r="E10" s="583" t="s">
        <v>226</v>
      </c>
      <c r="F10" s="596" t="s">
        <v>696</v>
      </c>
      <c r="G10" s="510">
        <v>2577.6169507200002</v>
      </c>
      <c r="H10" s="609">
        <v>7.3395023030124545E-2</v>
      </c>
    </row>
    <row r="11" spans="1:8">
      <c r="A11" s="583" t="s">
        <v>226</v>
      </c>
      <c r="B11" s="566" t="s">
        <v>684</v>
      </c>
      <c r="C11" s="580">
        <v>31743.817851005511</v>
      </c>
      <c r="D11" s="587">
        <v>0.90387295194806183</v>
      </c>
      <c r="E11" s="583" t="s">
        <v>231</v>
      </c>
      <c r="F11" s="596" t="s">
        <v>694</v>
      </c>
      <c r="G11" s="510">
        <v>5594.1533124866901</v>
      </c>
      <c r="H11" s="609">
        <v>0.15928783021438497</v>
      </c>
    </row>
    <row r="12" spans="1:8">
      <c r="A12" s="583"/>
      <c r="B12" s="567" t="s">
        <v>643</v>
      </c>
      <c r="C12" s="512"/>
      <c r="D12" s="588"/>
      <c r="E12" s="584"/>
      <c r="F12" s="597" t="s">
        <v>695</v>
      </c>
      <c r="G12" s="512"/>
      <c r="H12" s="585"/>
    </row>
    <row r="13" spans="1:8">
      <c r="A13" s="583" t="s">
        <v>231</v>
      </c>
      <c r="B13" s="567" t="s">
        <v>685</v>
      </c>
      <c r="C13" s="580">
        <v>23891.149505524929</v>
      </c>
      <c r="D13" s="587">
        <v>0.68027620150634371</v>
      </c>
      <c r="E13" s="583" t="s">
        <v>236</v>
      </c>
      <c r="F13" s="598" t="s">
        <v>708</v>
      </c>
      <c r="G13" s="510">
        <v>0</v>
      </c>
      <c r="H13" s="609">
        <v>0</v>
      </c>
    </row>
    <row r="14" spans="1:8">
      <c r="A14" s="583" t="s">
        <v>236</v>
      </c>
      <c r="B14" s="566" t="s">
        <v>686</v>
      </c>
      <c r="C14" s="580">
        <v>6158.3873701983775</v>
      </c>
      <c r="D14" s="587">
        <v>0.17535382157456994</v>
      </c>
      <c r="E14" s="583" t="s">
        <v>245</v>
      </c>
      <c r="F14" s="598" t="s">
        <v>712</v>
      </c>
      <c r="G14" s="510">
        <v>6450.6697805399881</v>
      </c>
      <c r="H14" s="609">
        <v>0.1836762661613526</v>
      </c>
    </row>
    <row r="15" spans="1:8">
      <c r="A15" s="583" t="s">
        <v>245</v>
      </c>
      <c r="B15" s="566" t="s">
        <v>644</v>
      </c>
      <c r="C15" s="580">
        <v>24786.805520689039</v>
      </c>
      <c r="D15" s="587">
        <v>0.70577909627962565</v>
      </c>
      <c r="E15" s="583" t="s">
        <v>250</v>
      </c>
      <c r="F15" s="598" t="s">
        <v>698</v>
      </c>
      <c r="G15" s="510">
        <v>75578.370862144278</v>
      </c>
      <c r="H15" s="609">
        <v>2.1520172997221017</v>
      </c>
    </row>
    <row r="16" spans="1:8">
      <c r="A16" s="583" t="s">
        <v>250</v>
      </c>
      <c r="B16" s="567" t="s">
        <v>709</v>
      </c>
      <c r="C16" s="580">
        <v>0</v>
      </c>
      <c r="D16" s="587">
        <v>0</v>
      </c>
      <c r="E16" s="583" t="s">
        <v>255</v>
      </c>
      <c r="F16" s="598" t="s">
        <v>690</v>
      </c>
      <c r="G16" s="510">
        <v>2663.4918423228501</v>
      </c>
      <c r="H16" s="609">
        <v>7.5840223293546172E-2</v>
      </c>
    </row>
    <row r="17" spans="1:11">
      <c r="A17" s="584" t="s">
        <v>255</v>
      </c>
      <c r="B17" s="572" t="s">
        <v>645</v>
      </c>
      <c r="C17" s="580">
        <v>31618.373330479193</v>
      </c>
      <c r="D17" s="587">
        <v>0.90030104671580435</v>
      </c>
      <c r="E17" s="584">
        <v>11</v>
      </c>
      <c r="F17" s="598" t="s">
        <v>688</v>
      </c>
      <c r="G17" s="510">
        <v>421.73126485</v>
      </c>
      <c r="H17" s="609">
        <v>1.2008369159561615E-2</v>
      </c>
    </row>
    <row r="18" spans="1:11">
      <c r="A18" s="584" t="s">
        <v>258</v>
      </c>
      <c r="B18" s="568" t="s">
        <v>691</v>
      </c>
      <c r="C18" s="580">
        <v>0</v>
      </c>
      <c r="D18" s="587">
        <v>0</v>
      </c>
      <c r="E18" s="603"/>
      <c r="F18" s="599" t="s">
        <v>707</v>
      </c>
      <c r="G18" s="600">
        <v>2933780.3950011078</v>
      </c>
      <c r="H18" s="610">
        <v>83.536415135805157</v>
      </c>
    </row>
    <row r="19" spans="1:11">
      <c r="A19" s="584" t="s">
        <v>618</v>
      </c>
      <c r="B19" s="568" t="s">
        <v>690</v>
      </c>
      <c r="C19" s="580">
        <v>16971.888425991368</v>
      </c>
      <c r="D19" s="587">
        <v>0.48325727433721533</v>
      </c>
      <c r="E19" s="583" t="s">
        <v>618</v>
      </c>
      <c r="F19" s="601" t="s">
        <v>710</v>
      </c>
      <c r="G19" s="510">
        <v>94860.12457303</v>
      </c>
      <c r="H19" s="609">
        <v>2.7010456405220591</v>
      </c>
    </row>
    <row r="20" spans="1:11">
      <c r="A20" s="584" t="s">
        <v>260</v>
      </c>
      <c r="B20" s="568" t="s">
        <v>687</v>
      </c>
      <c r="C20" s="580">
        <v>50788.556777970989</v>
      </c>
      <c r="D20" s="587">
        <v>1.4461525376548952</v>
      </c>
      <c r="E20" s="583" t="s">
        <v>260</v>
      </c>
      <c r="F20" s="598" t="s">
        <v>701</v>
      </c>
      <c r="G20" s="510">
        <v>0</v>
      </c>
      <c r="H20" s="609">
        <v>0</v>
      </c>
    </row>
    <row r="21" spans="1:11">
      <c r="A21" s="584" t="s">
        <v>261</v>
      </c>
      <c r="B21" s="573" t="s">
        <v>692</v>
      </c>
      <c r="C21" s="580">
        <v>46331.036581099994</v>
      </c>
      <c r="D21" s="587">
        <v>1.3192291802432323</v>
      </c>
      <c r="E21" s="583" t="s">
        <v>261</v>
      </c>
      <c r="F21" s="598" t="s">
        <v>702</v>
      </c>
      <c r="G21" s="510">
        <v>82.648648120000004</v>
      </c>
      <c r="H21" s="609">
        <v>2.3533362590906523E-3</v>
      </c>
    </row>
    <row r="22" spans="1:11">
      <c r="A22" s="584" t="s">
        <v>264</v>
      </c>
      <c r="B22" s="573" t="s">
        <v>688</v>
      </c>
      <c r="C22" s="580">
        <v>0</v>
      </c>
      <c r="D22" s="589">
        <v>0</v>
      </c>
      <c r="E22" s="583" t="s">
        <v>264</v>
      </c>
      <c r="F22" s="598" t="s">
        <v>703</v>
      </c>
      <c r="G22" s="510">
        <v>14508.015722885</v>
      </c>
      <c r="H22" s="609">
        <v>0.41310100315918574</v>
      </c>
      <c r="J22" s="509"/>
      <c r="K22" s="508"/>
    </row>
    <row r="23" spans="1:11">
      <c r="A23" s="564"/>
      <c r="B23" s="565"/>
      <c r="C23" s="579"/>
      <c r="D23" s="564"/>
      <c r="E23" s="583" t="s">
        <v>634</v>
      </c>
      <c r="F23" s="596" t="s">
        <v>704</v>
      </c>
      <c r="G23" s="510">
        <v>153477.26294197401</v>
      </c>
      <c r="H23" s="609">
        <v>4.3701090827635127</v>
      </c>
    </row>
    <row r="24" spans="1:11">
      <c r="A24" s="564"/>
      <c r="B24" s="565"/>
      <c r="C24" s="579"/>
      <c r="D24" s="564"/>
      <c r="E24" s="583" t="s">
        <v>699</v>
      </c>
      <c r="F24" s="596" t="s">
        <v>711</v>
      </c>
      <c r="G24" s="510">
        <v>315269.40161363652</v>
      </c>
      <c r="H24" s="609">
        <v>8.9769758014909904</v>
      </c>
    </row>
    <row r="25" spans="1:11">
      <c r="A25" s="564"/>
      <c r="B25" s="565"/>
      <c r="C25" s="579"/>
      <c r="D25" s="564"/>
      <c r="E25" s="583" t="s">
        <v>700</v>
      </c>
      <c r="F25" s="602" t="s">
        <v>705</v>
      </c>
      <c r="G25" s="510">
        <v>0</v>
      </c>
      <c r="H25" s="609">
        <v>0</v>
      </c>
    </row>
    <row r="26" spans="1:11">
      <c r="A26" s="574"/>
      <c r="B26" s="575"/>
      <c r="C26" s="511"/>
      <c r="D26" s="590"/>
      <c r="E26" s="584"/>
      <c r="F26" s="599" t="s">
        <v>738</v>
      </c>
      <c r="G26" s="600">
        <v>578197.45349964546</v>
      </c>
      <c r="H26" s="610">
        <v>16.463584864194836</v>
      </c>
    </row>
    <row r="27" spans="1:11">
      <c r="A27" s="576"/>
      <c r="B27" s="577"/>
      <c r="C27" s="581"/>
      <c r="D27" s="591"/>
      <c r="E27" s="604"/>
      <c r="F27" s="607"/>
      <c r="G27" s="581"/>
      <c r="H27" s="611"/>
    </row>
    <row r="28" spans="1:11">
      <c r="A28" s="570" t="s">
        <v>141</v>
      </c>
      <c r="B28" s="571"/>
      <c r="C28" s="618">
        <v>3511977.8485007226</v>
      </c>
      <c r="D28" s="513">
        <v>100</v>
      </c>
      <c r="E28" s="605"/>
      <c r="F28" s="619" t="s">
        <v>739</v>
      </c>
      <c r="G28" s="612">
        <v>3511977.8485007533</v>
      </c>
      <c r="H28" s="612">
        <v>100</v>
      </c>
    </row>
    <row r="29" spans="1:11">
      <c r="A29" s="514" t="s">
        <v>654</v>
      </c>
      <c r="B29" s="515"/>
      <c r="C29" s="516"/>
      <c r="D29" s="517"/>
      <c r="E29" s="606" t="s">
        <v>740</v>
      </c>
      <c r="F29" s="518"/>
      <c r="G29" s="519"/>
      <c r="H29" s="520"/>
    </row>
    <row r="30" spans="1:11" s="623" customFormat="1" ht="30" customHeight="1">
      <c r="A30" s="625" t="s">
        <v>267</v>
      </c>
      <c r="B30" s="626"/>
      <c r="C30" s="622"/>
      <c r="D30" s="622"/>
      <c r="E30" s="627"/>
    </row>
    <row r="31" spans="1:11" s="623" customFormat="1" ht="30" customHeight="1">
      <c r="A31" s="625" t="s">
        <v>268</v>
      </c>
      <c r="B31" s="626"/>
      <c r="C31" s="628"/>
      <c r="D31" s="628"/>
      <c r="E31" s="629"/>
      <c r="F31" s="630"/>
      <c r="G31" s="631"/>
      <c r="H31" s="632"/>
    </row>
    <row r="32" spans="1:11" s="623" customFormat="1" ht="30" customHeight="1">
      <c r="A32" s="633"/>
      <c r="B32" s="634" t="s">
        <v>646</v>
      </c>
      <c r="C32" s="622"/>
      <c r="D32" s="622"/>
      <c r="E32" s="627"/>
    </row>
    <row r="33" spans="3:3">
      <c r="C33" s="1085"/>
    </row>
  </sheetData>
  <mergeCells count="7">
    <mergeCell ref="G2:H2"/>
    <mergeCell ref="A3:B5"/>
    <mergeCell ref="C3:C5"/>
    <mergeCell ref="D3:D5"/>
    <mergeCell ref="E3:F5"/>
    <mergeCell ref="G3:G5"/>
    <mergeCell ref="H3:H5"/>
  </mergeCells>
  <printOptions horizontalCentered="1"/>
  <pageMargins left="0" right="0" top="0.39370078740157483" bottom="0" header="0.51181102362204722" footer="0.51181102362204722"/>
  <pageSetup paperSize="9" scale="74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FF00"/>
    <pageSetUpPr fitToPage="1"/>
  </sheetPr>
  <dimension ref="A1:D56"/>
  <sheetViews>
    <sheetView workbookViewId="0">
      <selection sqref="A1:C1"/>
    </sheetView>
  </sheetViews>
  <sheetFormatPr defaultColWidth="19.42578125" defaultRowHeight="30" customHeight="1"/>
  <cols>
    <col min="1" max="1" width="81.7109375" style="362" customWidth="1"/>
    <col min="2" max="2" width="6.7109375" style="361" hidden="1" customWidth="1"/>
    <col min="3" max="3" width="30.85546875" style="361" customWidth="1"/>
    <col min="4" max="4" width="22.28515625" style="361" customWidth="1"/>
    <col min="5" max="16384" width="19.42578125" style="321"/>
  </cols>
  <sheetData>
    <row r="1" spans="1:4" ht="23.25">
      <c r="A1" s="1664" t="s">
        <v>624</v>
      </c>
      <c r="B1" s="1664"/>
      <c r="C1" s="1664"/>
      <c r="D1" s="480"/>
    </row>
    <row r="2" spans="1:4" s="322" customFormat="1" ht="23.25">
      <c r="A2" s="1663" t="s">
        <v>625</v>
      </c>
      <c r="B2" s="1663"/>
      <c r="C2" s="1663"/>
      <c r="D2" s="324" t="s">
        <v>67</v>
      </c>
    </row>
    <row r="3" spans="1:4" ht="47.25" customHeight="1">
      <c r="A3" s="1687" t="s">
        <v>623</v>
      </c>
      <c r="B3" s="1687"/>
      <c r="C3" s="1687"/>
      <c r="D3" s="325" t="s">
        <v>193</v>
      </c>
    </row>
    <row r="4" spans="1:4" s="326" customFormat="1" ht="60" customHeight="1">
      <c r="A4" s="1661" t="s">
        <v>0</v>
      </c>
      <c r="B4" s="1662"/>
      <c r="C4" s="481" t="s">
        <v>189</v>
      </c>
      <c r="D4" s="481" t="s">
        <v>191</v>
      </c>
    </row>
    <row r="5" spans="1:4" s="330" customFormat="1" ht="21" customHeight="1">
      <c r="A5" s="327" t="s">
        <v>1</v>
      </c>
      <c r="B5" s="328"/>
      <c r="C5" s="329">
        <v>0</v>
      </c>
      <c r="D5" s="329">
        <v>0</v>
      </c>
    </row>
    <row r="6" spans="1:4" ht="18.75" customHeight="1">
      <c r="A6" s="331" t="s">
        <v>2</v>
      </c>
      <c r="B6" s="332"/>
      <c r="C6" s="329">
        <f>SUM(C7:C8)</f>
        <v>2718374.7087779315</v>
      </c>
      <c r="D6" s="333">
        <f>C6/$C$27*100</f>
        <v>92.626022607732324</v>
      </c>
    </row>
    <row r="7" spans="1:4" ht="18.75" customHeight="1">
      <c r="A7" s="334" t="s">
        <v>3</v>
      </c>
      <c r="B7" s="332" t="s">
        <v>4</v>
      </c>
      <c r="C7" s="335">
        <f>'T15 Liabilities'!AB8</f>
        <v>2680359.2925338908</v>
      </c>
      <c r="D7" s="336">
        <v>0</v>
      </c>
    </row>
    <row r="8" spans="1:4" ht="18.75" customHeight="1">
      <c r="A8" s="334" t="s">
        <v>5</v>
      </c>
      <c r="B8" s="332"/>
      <c r="C8" s="335">
        <f>'T15 Liabilities'!AB10+'T15 Liabilities'!AB11</f>
        <v>38015.416244040549</v>
      </c>
      <c r="D8" s="336">
        <v>0</v>
      </c>
    </row>
    <row r="9" spans="1:4" ht="18.75">
      <c r="A9" s="337" t="s">
        <v>8</v>
      </c>
      <c r="B9" s="338" t="s">
        <v>9</v>
      </c>
      <c r="C9" s="329">
        <f>'T15 Liabilities'!AB12</f>
        <v>13194.987384818281</v>
      </c>
      <c r="D9" s="339">
        <f t="shared" ref="D9:D12" si="0">C9/$C$27*100</f>
        <v>0.44960659612830595</v>
      </c>
    </row>
    <row r="10" spans="1:4" ht="18.75">
      <c r="A10" s="337" t="s">
        <v>10</v>
      </c>
      <c r="B10" s="338" t="s">
        <v>11</v>
      </c>
      <c r="C10" s="329">
        <f>'T15 Liabilities'!AB13</f>
        <v>99814.657831555014</v>
      </c>
      <c r="D10" s="339">
        <f t="shared" si="0"/>
        <v>3.4010891592811516</v>
      </c>
    </row>
    <row r="11" spans="1:4" ht="18.75">
      <c r="A11" s="337" t="s">
        <v>12</v>
      </c>
      <c r="B11" s="340" t="s">
        <v>13</v>
      </c>
      <c r="C11" s="329">
        <f>+'T15 Liabilities'!AB14</f>
        <v>9879.1376367799985</v>
      </c>
      <c r="D11" s="333">
        <f t="shared" si="0"/>
        <v>0.33662218204666078</v>
      </c>
    </row>
    <row r="12" spans="1:4" ht="24.95" customHeight="1">
      <c r="A12" s="337" t="s">
        <v>14</v>
      </c>
      <c r="B12" s="332"/>
      <c r="C12" s="329">
        <f>SUM(C13:C14)</f>
        <v>2577.6169507200002</v>
      </c>
      <c r="D12" s="333">
        <f t="shared" si="0"/>
        <v>8.7829836402060574E-2</v>
      </c>
    </row>
    <row r="13" spans="1:4" ht="18.75" customHeight="1">
      <c r="A13" s="337" t="s">
        <v>15</v>
      </c>
      <c r="B13" s="332" t="s">
        <v>16</v>
      </c>
      <c r="C13" s="335">
        <f>'T15 Liabilities'!AB16</f>
        <v>0</v>
      </c>
      <c r="D13" s="336">
        <v>0</v>
      </c>
    </row>
    <row r="14" spans="1:4" ht="18.75">
      <c r="A14" s="337" t="s">
        <v>17</v>
      </c>
      <c r="B14" s="332" t="s">
        <v>16</v>
      </c>
      <c r="C14" s="335">
        <f>'T15 Liabilities'!AB17</f>
        <v>2577.6169507200002</v>
      </c>
      <c r="D14" s="336">
        <v>0</v>
      </c>
    </row>
    <row r="15" spans="1:4" ht="18.75">
      <c r="A15" s="337" t="s">
        <v>18</v>
      </c>
      <c r="B15" s="341"/>
      <c r="C15" s="329">
        <f>SUM(C16:C18)</f>
        <v>5778.7248137866891</v>
      </c>
      <c r="D15" s="333">
        <f t="shared" ref="D15" si="1">C15/$C$27*100</f>
        <v>0.19690453031263686</v>
      </c>
    </row>
    <row r="16" spans="1:4" ht="18.75">
      <c r="A16" s="337" t="s">
        <v>19</v>
      </c>
      <c r="B16" s="332" t="s">
        <v>20</v>
      </c>
      <c r="C16" s="335">
        <f>'T15 Liabilities'!AB19</f>
        <v>796.7354071200001</v>
      </c>
      <c r="D16" s="336">
        <v>0</v>
      </c>
    </row>
    <row r="17" spans="1:4" ht="18.75">
      <c r="A17" s="337" t="s">
        <v>21</v>
      </c>
      <c r="B17" s="332" t="s">
        <v>22</v>
      </c>
      <c r="C17" s="335">
        <f>'T15 Liabilities'!AB20</f>
        <v>4690.3256806466898</v>
      </c>
      <c r="D17" s="336">
        <v>0</v>
      </c>
    </row>
    <row r="18" spans="1:4" ht="18.75">
      <c r="A18" s="337" t="s">
        <v>23</v>
      </c>
      <c r="B18" s="332"/>
      <c r="C18" s="335">
        <f>'T15 Liabilities'!AB21</f>
        <v>291.66372601999996</v>
      </c>
      <c r="D18" s="336">
        <v>0</v>
      </c>
    </row>
    <row r="19" spans="1:4" ht="18.75">
      <c r="A19" s="331" t="s">
        <v>24</v>
      </c>
      <c r="B19" s="332"/>
      <c r="C19" s="329">
        <f>'T15 Liabilities'!AB22</f>
        <v>0</v>
      </c>
      <c r="D19" s="333">
        <f t="shared" ref="D19:D21" si="2">C19/$C$27*100</f>
        <v>0</v>
      </c>
    </row>
    <row r="20" spans="1:4" ht="18.75">
      <c r="A20" s="331" t="s">
        <v>25</v>
      </c>
      <c r="B20" s="332"/>
      <c r="C20" s="329">
        <f>'T15 Liabilities'!AB23</f>
        <v>6484.2421758299879</v>
      </c>
      <c r="D20" s="333">
        <f t="shared" si="2"/>
        <v>0.22094436077300358</v>
      </c>
    </row>
    <row r="21" spans="1:4" ht="18.75">
      <c r="A21" s="331" t="s">
        <v>26</v>
      </c>
      <c r="B21" s="332"/>
      <c r="C21" s="329">
        <f>SUM(C22:C24)</f>
        <v>75595.799770624275</v>
      </c>
      <c r="D21" s="333">
        <f t="shared" si="2"/>
        <v>2.5758546958198125</v>
      </c>
    </row>
    <row r="22" spans="1:4" ht="18.75">
      <c r="A22" s="331" t="s">
        <v>27</v>
      </c>
      <c r="B22" s="332" t="s">
        <v>28</v>
      </c>
      <c r="C22" s="335">
        <f>'T15 Liabilities'!AB25</f>
        <v>30517.573112940488</v>
      </c>
      <c r="D22" s="336">
        <v>0</v>
      </c>
    </row>
    <row r="23" spans="1:4" ht="18.75">
      <c r="A23" s="331" t="s">
        <v>29</v>
      </c>
      <c r="B23" s="332" t="s">
        <v>28</v>
      </c>
      <c r="C23" s="335">
        <f>'T15 Liabilities'!AB26</f>
        <v>6975.3563211249984</v>
      </c>
      <c r="D23" s="336">
        <v>0</v>
      </c>
    </row>
    <row r="24" spans="1:4" ht="18.75">
      <c r="A24" s="331" t="s">
        <v>30</v>
      </c>
      <c r="B24" s="332" t="s">
        <v>31</v>
      </c>
      <c r="C24" s="335">
        <f>'T15 Liabilities'!AB27</f>
        <v>38102.870336558786</v>
      </c>
      <c r="D24" s="336">
        <v>0</v>
      </c>
    </row>
    <row r="25" spans="1:4" ht="18.75">
      <c r="A25" s="337" t="s">
        <v>32</v>
      </c>
      <c r="B25" s="342" t="s">
        <v>33</v>
      </c>
      <c r="C25" s="329">
        <f>'T15 Liabilities'!AB28</f>
        <v>2663.4918423228501</v>
      </c>
      <c r="D25" s="333">
        <f t="shared" ref="D25:D26" si="3">C25/$C$27*100</f>
        <v>9.0755941337247389E-2</v>
      </c>
    </row>
    <row r="26" spans="1:4" ht="18.75">
      <c r="A26" s="337" t="s">
        <v>34</v>
      </c>
      <c r="B26" s="343"/>
      <c r="C26" s="329">
        <f>'T15 Liabilities'!AB29</f>
        <v>421.73126485</v>
      </c>
      <c r="D26" s="329">
        <f t="shared" si="3"/>
        <v>1.4370090166835344E-2</v>
      </c>
    </row>
    <row r="27" spans="1:4" ht="18.75">
      <c r="A27" s="344" t="s">
        <v>35</v>
      </c>
      <c r="B27" s="345"/>
      <c r="C27" s="329">
        <f>'T15 Liabilities'!AB30</f>
        <v>2934785.0984492176</v>
      </c>
      <c r="D27" s="329">
        <f>C27/$C$27*100</f>
        <v>100</v>
      </c>
    </row>
    <row r="28" spans="1:4" ht="18.75">
      <c r="A28" s="327" t="s">
        <v>36</v>
      </c>
      <c r="B28" s="346"/>
      <c r="C28" s="329">
        <f>'T15 Liabilities'!AB31</f>
        <v>0</v>
      </c>
      <c r="D28" s="347">
        <v>0</v>
      </c>
    </row>
    <row r="29" spans="1:4" ht="18.75">
      <c r="A29" s="348" t="s">
        <v>37</v>
      </c>
      <c r="B29" s="346"/>
      <c r="C29" s="329">
        <f>SUM(C30:C32)</f>
        <v>95460.12457303</v>
      </c>
      <c r="D29" s="347">
        <f>C29/$C$49*100</f>
        <v>16.474383030771506</v>
      </c>
    </row>
    <row r="30" spans="1:4" ht="18.75">
      <c r="A30" s="334" t="s">
        <v>38</v>
      </c>
      <c r="B30" s="332" t="s">
        <v>39</v>
      </c>
      <c r="C30" s="335">
        <f>'T15 Liabilities'!AB33</f>
        <v>94069.87457303</v>
      </c>
      <c r="D30" s="336">
        <v>0</v>
      </c>
    </row>
    <row r="31" spans="1:4" ht="18.75">
      <c r="A31" s="334" t="s">
        <v>40</v>
      </c>
      <c r="B31" s="332" t="s">
        <v>39</v>
      </c>
      <c r="C31" s="335">
        <f>'T15 Liabilities'!AB34</f>
        <v>1390.25</v>
      </c>
      <c r="D31" s="336">
        <v>0</v>
      </c>
    </row>
    <row r="32" spans="1:4" ht="18.75">
      <c r="A32" s="334" t="s">
        <v>41</v>
      </c>
      <c r="B32" s="332" t="s">
        <v>39</v>
      </c>
      <c r="C32" s="335">
        <f>'T15 Liabilities'!AB35</f>
        <v>0</v>
      </c>
      <c r="D32" s="336">
        <v>0</v>
      </c>
    </row>
    <row r="33" spans="1:4" ht="18.75">
      <c r="A33" s="334" t="s">
        <v>42</v>
      </c>
      <c r="B33" s="332"/>
      <c r="C33" s="329">
        <f>'T15 Liabilities'!AB36</f>
        <v>95460.12457303</v>
      </c>
      <c r="D33" s="333">
        <f>C33/$C$49*100</f>
        <v>16.474383030771506</v>
      </c>
    </row>
    <row r="34" spans="1:4" ht="18.75">
      <c r="A34" s="334" t="s">
        <v>43</v>
      </c>
      <c r="B34" s="332" t="s">
        <v>39</v>
      </c>
      <c r="C34" s="329">
        <f>'T15 Liabilities'!AB37</f>
        <v>0</v>
      </c>
      <c r="D34" s="333">
        <f t="shared" ref="D34:D37" si="4">C34/$C$49*100</f>
        <v>0</v>
      </c>
    </row>
    <row r="35" spans="1:4" ht="18.75">
      <c r="A35" s="349" t="s">
        <v>44</v>
      </c>
      <c r="B35" s="332" t="s">
        <v>39</v>
      </c>
      <c r="C35" s="329">
        <f>'T15 Liabilities'!AB38</f>
        <v>82.648648120000004</v>
      </c>
      <c r="D35" s="333">
        <f t="shared" si="4"/>
        <v>1.42633952364338E-2</v>
      </c>
    </row>
    <row r="36" spans="1:4" ht="18.75">
      <c r="A36" s="349" t="s">
        <v>45</v>
      </c>
      <c r="B36" s="332" t="s">
        <v>39</v>
      </c>
      <c r="C36" s="329">
        <f>'T15 Liabilities'!AB39</f>
        <v>14587.178547885</v>
      </c>
      <c r="D36" s="333">
        <f t="shared" si="4"/>
        <v>2.5174361316935263</v>
      </c>
    </row>
    <row r="37" spans="1:4" ht="18.75">
      <c r="A37" s="349" t="s">
        <v>46</v>
      </c>
      <c r="B37" s="332"/>
      <c r="C37" s="329">
        <f>SUM(C38:C44)</f>
        <v>156795.74579214404</v>
      </c>
      <c r="D37" s="333">
        <f t="shared" si="4"/>
        <v>27.059604052780145</v>
      </c>
    </row>
    <row r="38" spans="1:4" ht="18.75">
      <c r="A38" s="349" t="s">
        <v>47</v>
      </c>
      <c r="B38" s="332" t="s">
        <v>39</v>
      </c>
      <c r="C38" s="335">
        <f>'T15 Liabilities'!AB41</f>
        <v>148638.81950219884</v>
      </c>
      <c r="D38" s="336">
        <v>0</v>
      </c>
    </row>
    <row r="39" spans="1:4" ht="18.75">
      <c r="A39" s="349" t="s">
        <v>48</v>
      </c>
      <c r="B39" s="332" t="s">
        <v>39</v>
      </c>
      <c r="C39" s="335">
        <f>'T15 Liabilities'!AB42</f>
        <v>6559.3030067546242</v>
      </c>
      <c r="D39" s="336">
        <v>0</v>
      </c>
    </row>
    <row r="40" spans="1:4" ht="18.75">
      <c r="A40" s="349" t="s">
        <v>49</v>
      </c>
      <c r="B40" s="332" t="s">
        <v>39</v>
      </c>
      <c r="C40" s="335">
        <f>'T15 Liabilities'!AB43</f>
        <v>7.0446999999999996E-2</v>
      </c>
      <c r="D40" s="336">
        <v>0</v>
      </c>
    </row>
    <row r="41" spans="1:4" ht="18.75">
      <c r="A41" s="349" t="s">
        <v>50</v>
      </c>
      <c r="B41" s="332" t="s">
        <v>39</v>
      </c>
      <c r="C41" s="335">
        <f>'T15 Liabilities'!AB44</f>
        <v>1328.6357218105825</v>
      </c>
      <c r="D41" s="336">
        <v>0</v>
      </c>
    </row>
    <row r="42" spans="1:4" ht="18.75">
      <c r="A42" s="349" t="s">
        <v>51</v>
      </c>
      <c r="B42" s="332" t="s">
        <v>39</v>
      </c>
      <c r="C42" s="335">
        <f>'T15 Liabilities'!AB45</f>
        <v>-7.5593969999999997</v>
      </c>
      <c r="D42" s="336">
        <v>0</v>
      </c>
    </row>
    <row r="43" spans="1:4" ht="18.75">
      <c r="A43" s="349" t="s">
        <v>52</v>
      </c>
      <c r="B43" s="332" t="s">
        <v>39</v>
      </c>
      <c r="C43" s="335">
        <f>'T15 Liabilities'!AB46</f>
        <v>1670.2154863500002</v>
      </c>
      <c r="D43" s="336">
        <v>0</v>
      </c>
    </row>
    <row r="44" spans="1:4" ht="18.75">
      <c r="A44" s="349" t="s">
        <v>53</v>
      </c>
      <c r="B44" s="332" t="s">
        <v>39</v>
      </c>
      <c r="C44" s="335">
        <f>'T15 Liabilities'!AB47</f>
        <v>-1393.7389749700003</v>
      </c>
      <c r="D44" s="336">
        <v>0</v>
      </c>
    </row>
    <row r="45" spans="1:4" ht="18.75">
      <c r="A45" s="349" t="s">
        <v>54</v>
      </c>
      <c r="B45" s="350"/>
      <c r="C45" s="329">
        <f>SUM(C46:C47)</f>
        <v>315860.55784528452</v>
      </c>
      <c r="D45" s="351">
        <f>C45/$C$49*100</f>
        <v>54.510800583289132</v>
      </c>
    </row>
    <row r="46" spans="1:4" ht="18.75">
      <c r="A46" s="349" t="s">
        <v>55</v>
      </c>
      <c r="B46" s="332" t="s">
        <v>39</v>
      </c>
      <c r="C46" s="335">
        <f>'T15 Liabilities'!AB49</f>
        <v>3936.7498769899998</v>
      </c>
      <c r="D46" s="336">
        <v>0</v>
      </c>
    </row>
    <row r="47" spans="1:4" ht="18.75">
      <c r="A47" s="349" t="s">
        <v>56</v>
      </c>
      <c r="B47" s="332" t="s">
        <v>39</v>
      </c>
      <c r="C47" s="335">
        <f>'T15 Liabilities'!AB50</f>
        <v>311923.80796829454</v>
      </c>
      <c r="D47" s="336">
        <v>0</v>
      </c>
    </row>
    <row r="48" spans="1:4" ht="18.75">
      <c r="A48" s="349" t="s">
        <v>57</v>
      </c>
      <c r="B48" s="332" t="s">
        <v>39</v>
      </c>
      <c r="C48" s="329">
        <f>'T15 Liabilities'!AB51</f>
        <v>0</v>
      </c>
      <c r="D48" s="333">
        <f t="shared" ref="D48" si="5">C48/$C$49*100</f>
        <v>0</v>
      </c>
    </row>
    <row r="49" spans="1:4" ht="18.75">
      <c r="A49" s="344" t="s">
        <v>58</v>
      </c>
      <c r="B49" s="345"/>
      <c r="C49" s="329">
        <f>'T15 Liabilities'!AB52</f>
        <v>579445.82443376363</v>
      </c>
      <c r="D49" s="329">
        <f>C49/$C$49*100</f>
        <v>100</v>
      </c>
    </row>
    <row r="50" spans="1:4" ht="18.75">
      <c r="A50" s="352" t="s">
        <v>59</v>
      </c>
      <c r="B50" s="353"/>
      <c r="C50" s="329">
        <f>'T15 Liabilities'!AB53</f>
        <v>3514230.9228829825</v>
      </c>
      <c r="D50" s="329">
        <f>C50/$C$50*100</f>
        <v>100</v>
      </c>
    </row>
    <row r="51" spans="1:4" s="356" customFormat="1" ht="18.75">
      <c r="A51" s="354" t="s">
        <v>60</v>
      </c>
      <c r="B51" s="355"/>
      <c r="C51" s="329"/>
      <c r="D51" s="351">
        <v>0</v>
      </c>
    </row>
    <row r="52" spans="1:4" ht="18.75">
      <c r="A52" s="357" t="s">
        <v>61</v>
      </c>
      <c r="B52" s="332" t="s">
        <v>62</v>
      </c>
      <c r="C52" s="329">
        <f>'T15 Liabilities'!AB55</f>
        <v>30.327044000000001</v>
      </c>
      <c r="D52" s="333">
        <v>0</v>
      </c>
    </row>
    <row r="53" spans="1:4" ht="18.75">
      <c r="A53" s="357" t="s">
        <v>63</v>
      </c>
      <c r="B53" s="332" t="s">
        <v>64</v>
      </c>
      <c r="C53" s="329">
        <f>'T15 Liabilities'!AB56</f>
        <v>143.69448621999999</v>
      </c>
      <c r="D53" s="333">
        <v>0</v>
      </c>
    </row>
    <row r="54" spans="1:4" ht="18.75">
      <c r="A54" s="358" t="s">
        <v>65</v>
      </c>
      <c r="B54" s="359"/>
      <c r="C54" s="329">
        <f>'T15 Liabilities'!AB57</f>
        <v>428.32898395000001</v>
      </c>
      <c r="D54" s="351">
        <v>0</v>
      </c>
    </row>
    <row r="55" spans="1:4" ht="18.75">
      <c r="A55" s="360" t="s">
        <v>66</v>
      </c>
      <c r="B55" s="360"/>
      <c r="C55" s="360"/>
      <c r="D55" s="360"/>
    </row>
    <row r="56" spans="1:4" ht="30" customHeight="1">
      <c r="A56" s="360"/>
    </row>
  </sheetData>
  <sheetProtection formatColumns="0" formatRows="0" sort="0" autoFilter="0"/>
  <protectedRanges>
    <protectedRange sqref="A1" name="Range1_1"/>
  </protectedRanges>
  <mergeCells count="4">
    <mergeCell ref="A4:B4"/>
    <mergeCell ref="A1:C1"/>
    <mergeCell ref="A2:C2"/>
    <mergeCell ref="A3:C3"/>
  </mergeCells>
  <pageMargins left="0.82677165354330717" right="0.19685039370078741" top="0.59055118110236227" bottom="0.39370078740157483" header="0.19685039370078741" footer="0.19685039370078741"/>
  <pageSetup paperSize="9" scale="61" orientation="portrait" cellComments="asDisplayed" horizontalDpi="4294967295" verticalDpi="4294967295" r:id="rId1"/>
  <headerFooter alignWithMargins="0">
    <oddHeader>&amp;R&amp;A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AA85"/>
  <sheetViews>
    <sheetView showGridLines="0" workbookViewId="0">
      <selection sqref="A1:XFD1048576"/>
    </sheetView>
  </sheetViews>
  <sheetFormatPr defaultRowHeight="21"/>
  <cols>
    <col min="1" max="2" width="13.7109375" style="64" customWidth="1"/>
    <col min="3" max="3" width="51.7109375" style="64" customWidth="1"/>
    <col min="4" max="4" width="23.7109375" style="64" customWidth="1"/>
    <col min="5" max="5" width="9" style="64" bestFit="1" customWidth="1"/>
    <col min="6" max="7" width="10.42578125" style="64" bestFit="1" customWidth="1"/>
    <col min="8" max="26" width="9" style="64"/>
    <col min="27" max="27" width="14.42578125" style="64" customWidth="1"/>
    <col min="28" max="256" width="9" style="64"/>
    <col min="257" max="257" width="9.42578125" style="64" customWidth="1"/>
    <col min="258" max="258" width="11.140625" style="64" customWidth="1"/>
    <col min="259" max="259" width="37.42578125" style="64" customWidth="1"/>
    <col min="260" max="260" width="22.140625" style="64" customWidth="1"/>
    <col min="261" max="261" width="9" style="64" bestFit="1" customWidth="1"/>
    <col min="262" max="263" width="10.42578125" style="64" bestFit="1" customWidth="1"/>
    <col min="264" max="282" width="9" style="64"/>
    <col min="283" max="283" width="14.42578125" style="64" customWidth="1"/>
    <col min="284" max="512" width="9" style="64"/>
    <col min="513" max="513" width="9.42578125" style="64" customWidth="1"/>
    <col min="514" max="514" width="11.140625" style="64" customWidth="1"/>
    <col min="515" max="515" width="37.42578125" style="64" customWidth="1"/>
    <col min="516" max="516" width="22.140625" style="64" customWidth="1"/>
    <col min="517" max="517" width="9" style="64" bestFit="1" customWidth="1"/>
    <col min="518" max="519" width="10.42578125" style="64" bestFit="1" customWidth="1"/>
    <col min="520" max="538" width="9" style="64"/>
    <col min="539" max="539" width="14.42578125" style="64" customWidth="1"/>
    <col min="540" max="768" width="9" style="64"/>
    <col min="769" max="769" width="9.42578125" style="64" customWidth="1"/>
    <col min="770" max="770" width="11.140625" style="64" customWidth="1"/>
    <col min="771" max="771" width="37.42578125" style="64" customWidth="1"/>
    <col min="772" max="772" width="22.140625" style="64" customWidth="1"/>
    <col min="773" max="773" width="9" style="64" bestFit="1" customWidth="1"/>
    <col min="774" max="775" width="10.42578125" style="64" bestFit="1" customWidth="1"/>
    <col min="776" max="794" width="9" style="64"/>
    <col min="795" max="795" width="14.42578125" style="64" customWidth="1"/>
    <col min="796" max="1024" width="9" style="64"/>
    <col min="1025" max="1025" width="9.42578125" style="64" customWidth="1"/>
    <col min="1026" max="1026" width="11.140625" style="64" customWidth="1"/>
    <col min="1027" max="1027" width="37.42578125" style="64" customWidth="1"/>
    <col min="1028" max="1028" width="22.140625" style="64" customWidth="1"/>
    <col min="1029" max="1029" width="9" style="64" bestFit="1" customWidth="1"/>
    <col min="1030" max="1031" width="10.42578125" style="64" bestFit="1" customWidth="1"/>
    <col min="1032" max="1050" width="9" style="64"/>
    <col min="1051" max="1051" width="14.42578125" style="64" customWidth="1"/>
    <col min="1052" max="1280" width="9" style="64"/>
    <col min="1281" max="1281" width="9.42578125" style="64" customWidth="1"/>
    <col min="1282" max="1282" width="11.140625" style="64" customWidth="1"/>
    <col min="1283" max="1283" width="37.42578125" style="64" customWidth="1"/>
    <col min="1284" max="1284" width="22.140625" style="64" customWidth="1"/>
    <col min="1285" max="1285" width="9" style="64" bestFit="1" customWidth="1"/>
    <col min="1286" max="1287" width="10.42578125" style="64" bestFit="1" customWidth="1"/>
    <col min="1288" max="1306" width="9" style="64"/>
    <col min="1307" max="1307" width="14.42578125" style="64" customWidth="1"/>
    <col min="1308" max="1536" width="9" style="64"/>
    <col min="1537" max="1537" width="9.42578125" style="64" customWidth="1"/>
    <col min="1538" max="1538" width="11.140625" style="64" customWidth="1"/>
    <col min="1539" max="1539" width="37.42578125" style="64" customWidth="1"/>
    <col min="1540" max="1540" width="22.140625" style="64" customWidth="1"/>
    <col min="1541" max="1541" width="9" style="64" bestFit="1" customWidth="1"/>
    <col min="1542" max="1543" width="10.42578125" style="64" bestFit="1" customWidth="1"/>
    <col min="1544" max="1562" width="9" style="64"/>
    <col min="1563" max="1563" width="14.42578125" style="64" customWidth="1"/>
    <col min="1564" max="1792" width="9" style="64"/>
    <col min="1793" max="1793" width="9.42578125" style="64" customWidth="1"/>
    <col min="1794" max="1794" width="11.140625" style="64" customWidth="1"/>
    <col min="1795" max="1795" width="37.42578125" style="64" customWidth="1"/>
    <col min="1796" max="1796" width="22.140625" style="64" customWidth="1"/>
    <col min="1797" max="1797" width="9" style="64" bestFit="1" customWidth="1"/>
    <col min="1798" max="1799" width="10.42578125" style="64" bestFit="1" customWidth="1"/>
    <col min="1800" max="1818" width="9" style="64"/>
    <col min="1819" max="1819" width="14.42578125" style="64" customWidth="1"/>
    <col min="1820" max="2048" width="9" style="64"/>
    <col min="2049" max="2049" width="9.42578125" style="64" customWidth="1"/>
    <col min="2050" max="2050" width="11.140625" style="64" customWidth="1"/>
    <col min="2051" max="2051" width="37.42578125" style="64" customWidth="1"/>
    <col min="2052" max="2052" width="22.140625" style="64" customWidth="1"/>
    <col min="2053" max="2053" width="9" style="64" bestFit="1" customWidth="1"/>
    <col min="2054" max="2055" width="10.42578125" style="64" bestFit="1" customWidth="1"/>
    <col min="2056" max="2074" width="9" style="64"/>
    <col min="2075" max="2075" width="14.42578125" style="64" customWidth="1"/>
    <col min="2076" max="2304" width="9" style="64"/>
    <col min="2305" max="2305" width="9.42578125" style="64" customWidth="1"/>
    <col min="2306" max="2306" width="11.140625" style="64" customWidth="1"/>
    <col min="2307" max="2307" width="37.42578125" style="64" customWidth="1"/>
    <col min="2308" max="2308" width="22.140625" style="64" customWidth="1"/>
    <col min="2309" max="2309" width="9" style="64" bestFit="1" customWidth="1"/>
    <col min="2310" max="2311" width="10.42578125" style="64" bestFit="1" customWidth="1"/>
    <col min="2312" max="2330" width="9" style="64"/>
    <col min="2331" max="2331" width="14.42578125" style="64" customWidth="1"/>
    <col min="2332" max="2560" width="9" style="64"/>
    <col min="2561" max="2561" width="9.42578125" style="64" customWidth="1"/>
    <col min="2562" max="2562" width="11.140625" style="64" customWidth="1"/>
    <col min="2563" max="2563" width="37.42578125" style="64" customWidth="1"/>
    <col min="2564" max="2564" width="22.140625" style="64" customWidth="1"/>
    <col min="2565" max="2565" width="9" style="64" bestFit="1" customWidth="1"/>
    <col min="2566" max="2567" width="10.42578125" style="64" bestFit="1" customWidth="1"/>
    <col min="2568" max="2586" width="9" style="64"/>
    <col min="2587" max="2587" width="14.42578125" style="64" customWidth="1"/>
    <col min="2588" max="2816" width="9" style="64"/>
    <col min="2817" max="2817" width="9.42578125" style="64" customWidth="1"/>
    <col min="2818" max="2818" width="11.140625" style="64" customWidth="1"/>
    <col min="2819" max="2819" width="37.42578125" style="64" customWidth="1"/>
    <col min="2820" max="2820" width="22.140625" style="64" customWidth="1"/>
    <col min="2821" max="2821" width="9" style="64" bestFit="1" customWidth="1"/>
    <col min="2822" max="2823" width="10.42578125" style="64" bestFit="1" customWidth="1"/>
    <col min="2824" max="2842" width="9" style="64"/>
    <col min="2843" max="2843" width="14.42578125" style="64" customWidth="1"/>
    <col min="2844" max="3072" width="9" style="64"/>
    <col min="3073" max="3073" width="9.42578125" style="64" customWidth="1"/>
    <col min="3074" max="3074" width="11.140625" style="64" customWidth="1"/>
    <col min="3075" max="3075" width="37.42578125" style="64" customWidth="1"/>
    <col min="3076" max="3076" width="22.140625" style="64" customWidth="1"/>
    <col min="3077" max="3077" width="9" style="64" bestFit="1" customWidth="1"/>
    <col min="3078" max="3079" width="10.42578125" style="64" bestFit="1" customWidth="1"/>
    <col min="3080" max="3098" width="9" style="64"/>
    <col min="3099" max="3099" width="14.42578125" style="64" customWidth="1"/>
    <col min="3100" max="3328" width="9" style="64"/>
    <col min="3329" max="3329" width="9.42578125" style="64" customWidth="1"/>
    <col min="3330" max="3330" width="11.140625" style="64" customWidth="1"/>
    <col min="3331" max="3331" width="37.42578125" style="64" customWidth="1"/>
    <col min="3332" max="3332" width="22.140625" style="64" customWidth="1"/>
    <col min="3333" max="3333" width="9" style="64" bestFit="1" customWidth="1"/>
    <col min="3334" max="3335" width="10.42578125" style="64" bestFit="1" customWidth="1"/>
    <col min="3336" max="3354" width="9" style="64"/>
    <col min="3355" max="3355" width="14.42578125" style="64" customWidth="1"/>
    <col min="3356" max="3584" width="9" style="64"/>
    <col min="3585" max="3585" width="9.42578125" style="64" customWidth="1"/>
    <col min="3586" max="3586" width="11.140625" style="64" customWidth="1"/>
    <col min="3587" max="3587" width="37.42578125" style="64" customWidth="1"/>
    <col min="3588" max="3588" width="22.140625" style="64" customWidth="1"/>
    <col min="3589" max="3589" width="9" style="64" bestFit="1" customWidth="1"/>
    <col min="3590" max="3591" width="10.42578125" style="64" bestFit="1" customWidth="1"/>
    <col min="3592" max="3610" width="9" style="64"/>
    <col min="3611" max="3611" width="14.42578125" style="64" customWidth="1"/>
    <col min="3612" max="3840" width="9" style="64"/>
    <col min="3841" max="3841" width="9.42578125" style="64" customWidth="1"/>
    <col min="3842" max="3842" width="11.140625" style="64" customWidth="1"/>
    <col min="3843" max="3843" width="37.42578125" style="64" customWidth="1"/>
    <col min="3844" max="3844" width="22.140625" style="64" customWidth="1"/>
    <col min="3845" max="3845" width="9" style="64" bestFit="1" customWidth="1"/>
    <col min="3846" max="3847" width="10.42578125" style="64" bestFit="1" customWidth="1"/>
    <col min="3848" max="3866" width="9" style="64"/>
    <col min="3867" max="3867" width="14.42578125" style="64" customWidth="1"/>
    <col min="3868" max="4096" width="9" style="64"/>
    <col min="4097" max="4097" width="9.42578125" style="64" customWidth="1"/>
    <col min="4098" max="4098" width="11.140625" style="64" customWidth="1"/>
    <col min="4099" max="4099" width="37.42578125" style="64" customWidth="1"/>
    <col min="4100" max="4100" width="22.140625" style="64" customWidth="1"/>
    <col min="4101" max="4101" width="9" style="64" bestFit="1" customWidth="1"/>
    <col min="4102" max="4103" width="10.42578125" style="64" bestFit="1" customWidth="1"/>
    <col min="4104" max="4122" width="9" style="64"/>
    <col min="4123" max="4123" width="14.42578125" style="64" customWidth="1"/>
    <col min="4124" max="4352" width="9" style="64"/>
    <col min="4353" max="4353" width="9.42578125" style="64" customWidth="1"/>
    <col min="4354" max="4354" width="11.140625" style="64" customWidth="1"/>
    <col min="4355" max="4355" width="37.42578125" style="64" customWidth="1"/>
    <col min="4356" max="4356" width="22.140625" style="64" customWidth="1"/>
    <col min="4357" max="4357" width="9" style="64" bestFit="1" customWidth="1"/>
    <col min="4358" max="4359" width="10.42578125" style="64" bestFit="1" customWidth="1"/>
    <col min="4360" max="4378" width="9" style="64"/>
    <col min="4379" max="4379" width="14.42578125" style="64" customWidth="1"/>
    <col min="4380" max="4608" width="9" style="64"/>
    <col min="4609" max="4609" width="9.42578125" style="64" customWidth="1"/>
    <col min="4610" max="4610" width="11.140625" style="64" customWidth="1"/>
    <col min="4611" max="4611" width="37.42578125" style="64" customWidth="1"/>
    <col min="4612" max="4612" width="22.140625" style="64" customWidth="1"/>
    <col min="4613" max="4613" width="9" style="64" bestFit="1" customWidth="1"/>
    <col min="4614" max="4615" width="10.42578125" style="64" bestFit="1" customWidth="1"/>
    <col min="4616" max="4634" width="9" style="64"/>
    <col min="4635" max="4635" width="14.42578125" style="64" customWidth="1"/>
    <col min="4636" max="4864" width="9" style="64"/>
    <col min="4865" max="4865" width="9.42578125" style="64" customWidth="1"/>
    <col min="4866" max="4866" width="11.140625" style="64" customWidth="1"/>
    <col min="4867" max="4867" width="37.42578125" style="64" customWidth="1"/>
    <col min="4868" max="4868" width="22.140625" style="64" customWidth="1"/>
    <col min="4869" max="4869" width="9" style="64" bestFit="1" customWidth="1"/>
    <col min="4870" max="4871" width="10.42578125" style="64" bestFit="1" customWidth="1"/>
    <col min="4872" max="4890" width="9" style="64"/>
    <col min="4891" max="4891" width="14.42578125" style="64" customWidth="1"/>
    <col min="4892" max="5120" width="9" style="64"/>
    <col min="5121" max="5121" width="9.42578125" style="64" customWidth="1"/>
    <col min="5122" max="5122" width="11.140625" style="64" customWidth="1"/>
    <col min="5123" max="5123" width="37.42578125" style="64" customWidth="1"/>
    <col min="5124" max="5124" width="22.140625" style="64" customWidth="1"/>
    <col min="5125" max="5125" width="9" style="64" bestFit="1" customWidth="1"/>
    <col min="5126" max="5127" width="10.42578125" style="64" bestFit="1" customWidth="1"/>
    <col min="5128" max="5146" width="9" style="64"/>
    <col min="5147" max="5147" width="14.42578125" style="64" customWidth="1"/>
    <col min="5148" max="5376" width="9" style="64"/>
    <col min="5377" max="5377" width="9.42578125" style="64" customWidth="1"/>
    <col min="5378" max="5378" width="11.140625" style="64" customWidth="1"/>
    <col min="5379" max="5379" width="37.42578125" style="64" customWidth="1"/>
    <col min="5380" max="5380" width="22.140625" style="64" customWidth="1"/>
    <col min="5381" max="5381" width="9" style="64" bestFit="1" customWidth="1"/>
    <col min="5382" max="5383" width="10.42578125" style="64" bestFit="1" customWidth="1"/>
    <col min="5384" max="5402" width="9" style="64"/>
    <col min="5403" max="5403" width="14.42578125" style="64" customWidth="1"/>
    <col min="5404" max="5632" width="9" style="64"/>
    <col min="5633" max="5633" width="9.42578125" style="64" customWidth="1"/>
    <col min="5634" max="5634" width="11.140625" style="64" customWidth="1"/>
    <col min="5635" max="5635" width="37.42578125" style="64" customWidth="1"/>
    <col min="5636" max="5636" width="22.140625" style="64" customWidth="1"/>
    <col min="5637" max="5637" width="9" style="64" bestFit="1" customWidth="1"/>
    <col min="5638" max="5639" width="10.42578125" style="64" bestFit="1" customWidth="1"/>
    <col min="5640" max="5658" width="9" style="64"/>
    <col min="5659" max="5659" width="14.42578125" style="64" customWidth="1"/>
    <col min="5660" max="5888" width="9" style="64"/>
    <col min="5889" max="5889" width="9.42578125" style="64" customWidth="1"/>
    <col min="5890" max="5890" width="11.140625" style="64" customWidth="1"/>
    <col min="5891" max="5891" width="37.42578125" style="64" customWidth="1"/>
    <col min="5892" max="5892" width="22.140625" style="64" customWidth="1"/>
    <col min="5893" max="5893" width="9" style="64" bestFit="1" customWidth="1"/>
    <col min="5894" max="5895" width="10.42578125" style="64" bestFit="1" customWidth="1"/>
    <col min="5896" max="5914" width="9" style="64"/>
    <col min="5915" max="5915" width="14.42578125" style="64" customWidth="1"/>
    <col min="5916" max="6144" width="9" style="64"/>
    <col min="6145" max="6145" width="9.42578125" style="64" customWidth="1"/>
    <col min="6146" max="6146" width="11.140625" style="64" customWidth="1"/>
    <col min="6147" max="6147" width="37.42578125" style="64" customWidth="1"/>
    <col min="6148" max="6148" width="22.140625" style="64" customWidth="1"/>
    <col min="6149" max="6149" width="9" style="64" bestFit="1" customWidth="1"/>
    <col min="6150" max="6151" width="10.42578125" style="64" bestFit="1" customWidth="1"/>
    <col min="6152" max="6170" width="9" style="64"/>
    <col min="6171" max="6171" width="14.42578125" style="64" customWidth="1"/>
    <col min="6172" max="6400" width="9" style="64"/>
    <col min="6401" max="6401" width="9.42578125" style="64" customWidth="1"/>
    <col min="6402" max="6402" width="11.140625" style="64" customWidth="1"/>
    <col min="6403" max="6403" width="37.42578125" style="64" customWidth="1"/>
    <col min="6404" max="6404" width="22.140625" style="64" customWidth="1"/>
    <col min="6405" max="6405" width="9" style="64" bestFit="1" customWidth="1"/>
    <col min="6406" max="6407" width="10.42578125" style="64" bestFit="1" customWidth="1"/>
    <col min="6408" max="6426" width="9" style="64"/>
    <col min="6427" max="6427" width="14.42578125" style="64" customWidth="1"/>
    <col min="6428" max="6656" width="9" style="64"/>
    <col min="6657" max="6657" width="9.42578125" style="64" customWidth="1"/>
    <col min="6658" max="6658" width="11.140625" style="64" customWidth="1"/>
    <col min="6659" max="6659" width="37.42578125" style="64" customWidth="1"/>
    <col min="6660" max="6660" width="22.140625" style="64" customWidth="1"/>
    <col min="6661" max="6661" width="9" style="64" bestFit="1" customWidth="1"/>
    <col min="6662" max="6663" width="10.42578125" style="64" bestFit="1" customWidth="1"/>
    <col min="6664" max="6682" width="9" style="64"/>
    <col min="6683" max="6683" width="14.42578125" style="64" customWidth="1"/>
    <col min="6684" max="6912" width="9" style="64"/>
    <col min="6913" max="6913" width="9.42578125" style="64" customWidth="1"/>
    <col min="6914" max="6914" width="11.140625" style="64" customWidth="1"/>
    <col min="6915" max="6915" width="37.42578125" style="64" customWidth="1"/>
    <col min="6916" max="6916" width="22.140625" style="64" customWidth="1"/>
    <col min="6917" max="6917" width="9" style="64" bestFit="1" customWidth="1"/>
    <col min="6918" max="6919" width="10.42578125" style="64" bestFit="1" customWidth="1"/>
    <col min="6920" max="6938" width="9" style="64"/>
    <col min="6939" max="6939" width="14.42578125" style="64" customWidth="1"/>
    <col min="6940" max="7168" width="9" style="64"/>
    <col min="7169" max="7169" width="9.42578125" style="64" customWidth="1"/>
    <col min="7170" max="7170" width="11.140625" style="64" customWidth="1"/>
    <col min="7171" max="7171" width="37.42578125" style="64" customWidth="1"/>
    <col min="7172" max="7172" width="22.140625" style="64" customWidth="1"/>
    <col min="7173" max="7173" width="9" style="64" bestFit="1" customWidth="1"/>
    <col min="7174" max="7175" width="10.42578125" style="64" bestFit="1" customWidth="1"/>
    <col min="7176" max="7194" width="9" style="64"/>
    <col min="7195" max="7195" width="14.42578125" style="64" customWidth="1"/>
    <col min="7196" max="7424" width="9" style="64"/>
    <col min="7425" max="7425" width="9.42578125" style="64" customWidth="1"/>
    <col min="7426" max="7426" width="11.140625" style="64" customWidth="1"/>
    <col min="7427" max="7427" width="37.42578125" style="64" customWidth="1"/>
    <col min="7428" max="7428" width="22.140625" style="64" customWidth="1"/>
    <col min="7429" max="7429" width="9" style="64" bestFit="1" customWidth="1"/>
    <col min="7430" max="7431" width="10.42578125" style="64" bestFit="1" customWidth="1"/>
    <col min="7432" max="7450" width="9" style="64"/>
    <col min="7451" max="7451" width="14.42578125" style="64" customWidth="1"/>
    <col min="7452" max="7680" width="9" style="64"/>
    <col min="7681" max="7681" width="9.42578125" style="64" customWidth="1"/>
    <col min="7682" max="7682" width="11.140625" style="64" customWidth="1"/>
    <col min="7683" max="7683" width="37.42578125" style="64" customWidth="1"/>
    <col min="7684" max="7684" width="22.140625" style="64" customWidth="1"/>
    <col min="7685" max="7685" width="9" style="64" bestFit="1" customWidth="1"/>
    <col min="7686" max="7687" width="10.42578125" style="64" bestFit="1" customWidth="1"/>
    <col min="7688" max="7706" width="9" style="64"/>
    <col min="7707" max="7707" width="14.42578125" style="64" customWidth="1"/>
    <col min="7708" max="7936" width="9" style="64"/>
    <col min="7937" max="7937" width="9.42578125" style="64" customWidth="1"/>
    <col min="7938" max="7938" width="11.140625" style="64" customWidth="1"/>
    <col min="7939" max="7939" width="37.42578125" style="64" customWidth="1"/>
    <col min="7940" max="7940" width="22.140625" style="64" customWidth="1"/>
    <col min="7941" max="7941" width="9" style="64" bestFit="1" customWidth="1"/>
    <col min="7942" max="7943" width="10.42578125" style="64" bestFit="1" customWidth="1"/>
    <col min="7944" max="7962" width="9" style="64"/>
    <col min="7963" max="7963" width="14.42578125" style="64" customWidth="1"/>
    <col min="7964" max="8192" width="9" style="64"/>
    <col min="8193" max="8193" width="9.42578125" style="64" customWidth="1"/>
    <col min="8194" max="8194" width="11.140625" style="64" customWidth="1"/>
    <col min="8195" max="8195" width="37.42578125" style="64" customWidth="1"/>
    <col min="8196" max="8196" width="22.140625" style="64" customWidth="1"/>
    <col min="8197" max="8197" width="9" style="64" bestFit="1" customWidth="1"/>
    <col min="8198" max="8199" width="10.42578125" style="64" bestFit="1" customWidth="1"/>
    <col min="8200" max="8218" width="9" style="64"/>
    <col min="8219" max="8219" width="14.42578125" style="64" customWidth="1"/>
    <col min="8220" max="8448" width="9" style="64"/>
    <col min="8449" max="8449" width="9.42578125" style="64" customWidth="1"/>
    <col min="8450" max="8450" width="11.140625" style="64" customWidth="1"/>
    <col min="8451" max="8451" width="37.42578125" style="64" customWidth="1"/>
    <col min="8452" max="8452" width="22.140625" style="64" customWidth="1"/>
    <col min="8453" max="8453" width="9" style="64" bestFit="1" customWidth="1"/>
    <col min="8454" max="8455" width="10.42578125" style="64" bestFit="1" customWidth="1"/>
    <col min="8456" max="8474" width="9" style="64"/>
    <col min="8475" max="8475" width="14.42578125" style="64" customWidth="1"/>
    <col min="8476" max="8704" width="9" style="64"/>
    <col min="8705" max="8705" width="9.42578125" style="64" customWidth="1"/>
    <col min="8706" max="8706" width="11.140625" style="64" customWidth="1"/>
    <col min="8707" max="8707" width="37.42578125" style="64" customWidth="1"/>
    <col min="8708" max="8708" width="22.140625" style="64" customWidth="1"/>
    <col min="8709" max="8709" width="9" style="64" bestFit="1" customWidth="1"/>
    <col min="8710" max="8711" width="10.42578125" style="64" bestFit="1" customWidth="1"/>
    <col min="8712" max="8730" width="9" style="64"/>
    <col min="8731" max="8731" width="14.42578125" style="64" customWidth="1"/>
    <col min="8732" max="8960" width="9" style="64"/>
    <col min="8961" max="8961" width="9.42578125" style="64" customWidth="1"/>
    <col min="8962" max="8962" width="11.140625" style="64" customWidth="1"/>
    <col min="8963" max="8963" width="37.42578125" style="64" customWidth="1"/>
    <col min="8964" max="8964" width="22.140625" style="64" customWidth="1"/>
    <col min="8965" max="8965" width="9" style="64" bestFit="1" customWidth="1"/>
    <col min="8966" max="8967" width="10.42578125" style="64" bestFit="1" customWidth="1"/>
    <col min="8968" max="8986" width="9" style="64"/>
    <col min="8987" max="8987" width="14.42578125" style="64" customWidth="1"/>
    <col min="8988" max="9216" width="9" style="64"/>
    <col min="9217" max="9217" width="9.42578125" style="64" customWidth="1"/>
    <col min="9218" max="9218" width="11.140625" style="64" customWidth="1"/>
    <col min="9219" max="9219" width="37.42578125" style="64" customWidth="1"/>
    <col min="9220" max="9220" width="22.140625" style="64" customWidth="1"/>
    <col min="9221" max="9221" width="9" style="64" bestFit="1" customWidth="1"/>
    <col min="9222" max="9223" width="10.42578125" style="64" bestFit="1" customWidth="1"/>
    <col min="9224" max="9242" width="9" style="64"/>
    <col min="9243" max="9243" width="14.42578125" style="64" customWidth="1"/>
    <col min="9244" max="9472" width="9" style="64"/>
    <col min="9473" max="9473" width="9.42578125" style="64" customWidth="1"/>
    <col min="9474" max="9474" width="11.140625" style="64" customWidth="1"/>
    <col min="9475" max="9475" width="37.42578125" style="64" customWidth="1"/>
    <col min="9476" max="9476" width="22.140625" style="64" customWidth="1"/>
    <col min="9477" max="9477" width="9" style="64" bestFit="1" customWidth="1"/>
    <col min="9478" max="9479" width="10.42578125" style="64" bestFit="1" customWidth="1"/>
    <col min="9480" max="9498" width="9" style="64"/>
    <col min="9499" max="9499" width="14.42578125" style="64" customWidth="1"/>
    <col min="9500" max="9728" width="9" style="64"/>
    <col min="9729" max="9729" width="9.42578125" style="64" customWidth="1"/>
    <col min="9730" max="9730" width="11.140625" style="64" customWidth="1"/>
    <col min="9731" max="9731" width="37.42578125" style="64" customWidth="1"/>
    <col min="9732" max="9732" width="22.140625" style="64" customWidth="1"/>
    <col min="9733" max="9733" width="9" style="64" bestFit="1" customWidth="1"/>
    <col min="9734" max="9735" width="10.42578125" style="64" bestFit="1" customWidth="1"/>
    <col min="9736" max="9754" width="9" style="64"/>
    <col min="9755" max="9755" width="14.42578125" style="64" customWidth="1"/>
    <col min="9756" max="9984" width="9" style="64"/>
    <col min="9985" max="9985" width="9.42578125" style="64" customWidth="1"/>
    <col min="9986" max="9986" width="11.140625" style="64" customWidth="1"/>
    <col min="9987" max="9987" width="37.42578125" style="64" customWidth="1"/>
    <col min="9988" max="9988" width="22.140625" style="64" customWidth="1"/>
    <col min="9989" max="9989" width="9" style="64" bestFit="1" customWidth="1"/>
    <col min="9990" max="9991" width="10.42578125" style="64" bestFit="1" customWidth="1"/>
    <col min="9992" max="10010" width="9" style="64"/>
    <col min="10011" max="10011" width="14.42578125" style="64" customWidth="1"/>
    <col min="10012" max="10240" width="9" style="64"/>
    <col min="10241" max="10241" width="9.42578125" style="64" customWidth="1"/>
    <col min="10242" max="10242" width="11.140625" style="64" customWidth="1"/>
    <col min="10243" max="10243" width="37.42578125" style="64" customWidth="1"/>
    <col min="10244" max="10244" width="22.140625" style="64" customWidth="1"/>
    <col min="10245" max="10245" width="9" style="64" bestFit="1" customWidth="1"/>
    <col min="10246" max="10247" width="10.42578125" style="64" bestFit="1" customWidth="1"/>
    <col min="10248" max="10266" width="9" style="64"/>
    <col min="10267" max="10267" width="14.42578125" style="64" customWidth="1"/>
    <col min="10268" max="10496" width="9" style="64"/>
    <col min="10497" max="10497" width="9.42578125" style="64" customWidth="1"/>
    <col min="10498" max="10498" width="11.140625" style="64" customWidth="1"/>
    <col min="10499" max="10499" width="37.42578125" style="64" customWidth="1"/>
    <col min="10500" max="10500" width="22.140625" style="64" customWidth="1"/>
    <col min="10501" max="10501" width="9" style="64" bestFit="1" customWidth="1"/>
    <col min="10502" max="10503" width="10.42578125" style="64" bestFit="1" customWidth="1"/>
    <col min="10504" max="10522" width="9" style="64"/>
    <col min="10523" max="10523" width="14.42578125" style="64" customWidth="1"/>
    <col min="10524" max="10752" width="9" style="64"/>
    <col min="10753" max="10753" width="9.42578125" style="64" customWidth="1"/>
    <col min="10754" max="10754" width="11.140625" style="64" customWidth="1"/>
    <col min="10755" max="10755" width="37.42578125" style="64" customWidth="1"/>
    <col min="10756" max="10756" width="22.140625" style="64" customWidth="1"/>
    <col min="10757" max="10757" width="9" style="64" bestFit="1" customWidth="1"/>
    <col min="10758" max="10759" width="10.42578125" style="64" bestFit="1" customWidth="1"/>
    <col min="10760" max="10778" width="9" style="64"/>
    <col min="10779" max="10779" width="14.42578125" style="64" customWidth="1"/>
    <col min="10780" max="11008" width="9" style="64"/>
    <col min="11009" max="11009" width="9.42578125" style="64" customWidth="1"/>
    <col min="11010" max="11010" width="11.140625" style="64" customWidth="1"/>
    <col min="11011" max="11011" width="37.42578125" style="64" customWidth="1"/>
    <col min="11012" max="11012" width="22.140625" style="64" customWidth="1"/>
    <col min="11013" max="11013" width="9" style="64" bestFit="1" customWidth="1"/>
    <col min="11014" max="11015" width="10.42578125" style="64" bestFit="1" customWidth="1"/>
    <col min="11016" max="11034" width="9" style="64"/>
    <col min="11035" max="11035" width="14.42578125" style="64" customWidth="1"/>
    <col min="11036" max="11264" width="9" style="64"/>
    <col min="11265" max="11265" width="9.42578125" style="64" customWidth="1"/>
    <col min="11266" max="11266" width="11.140625" style="64" customWidth="1"/>
    <col min="11267" max="11267" width="37.42578125" style="64" customWidth="1"/>
    <col min="11268" max="11268" width="22.140625" style="64" customWidth="1"/>
    <col min="11269" max="11269" width="9" style="64" bestFit="1" customWidth="1"/>
    <col min="11270" max="11271" width="10.42578125" style="64" bestFit="1" customWidth="1"/>
    <col min="11272" max="11290" width="9" style="64"/>
    <col min="11291" max="11291" width="14.42578125" style="64" customWidth="1"/>
    <col min="11292" max="11520" width="9" style="64"/>
    <col min="11521" max="11521" width="9.42578125" style="64" customWidth="1"/>
    <col min="11522" max="11522" width="11.140625" style="64" customWidth="1"/>
    <col min="11523" max="11523" width="37.42578125" style="64" customWidth="1"/>
    <col min="11524" max="11524" width="22.140625" style="64" customWidth="1"/>
    <col min="11525" max="11525" width="9" style="64" bestFit="1" customWidth="1"/>
    <col min="11526" max="11527" width="10.42578125" style="64" bestFit="1" customWidth="1"/>
    <col min="11528" max="11546" width="9" style="64"/>
    <col min="11547" max="11547" width="14.42578125" style="64" customWidth="1"/>
    <col min="11548" max="11776" width="9" style="64"/>
    <col min="11777" max="11777" width="9.42578125" style="64" customWidth="1"/>
    <col min="11778" max="11778" width="11.140625" style="64" customWidth="1"/>
    <col min="11779" max="11779" width="37.42578125" style="64" customWidth="1"/>
    <col min="11780" max="11780" width="22.140625" style="64" customWidth="1"/>
    <col min="11781" max="11781" width="9" style="64" bestFit="1" customWidth="1"/>
    <col min="11782" max="11783" width="10.42578125" style="64" bestFit="1" customWidth="1"/>
    <col min="11784" max="11802" width="9" style="64"/>
    <col min="11803" max="11803" width="14.42578125" style="64" customWidth="1"/>
    <col min="11804" max="12032" width="9" style="64"/>
    <col min="12033" max="12033" width="9.42578125" style="64" customWidth="1"/>
    <col min="12034" max="12034" width="11.140625" style="64" customWidth="1"/>
    <col min="12035" max="12035" width="37.42578125" style="64" customWidth="1"/>
    <col min="12036" max="12036" width="22.140625" style="64" customWidth="1"/>
    <col min="12037" max="12037" width="9" style="64" bestFit="1" customWidth="1"/>
    <col min="12038" max="12039" width="10.42578125" style="64" bestFit="1" customWidth="1"/>
    <col min="12040" max="12058" width="9" style="64"/>
    <col min="12059" max="12059" width="14.42578125" style="64" customWidth="1"/>
    <col min="12060" max="12288" width="9" style="64"/>
    <col min="12289" max="12289" width="9.42578125" style="64" customWidth="1"/>
    <col min="12290" max="12290" width="11.140625" style="64" customWidth="1"/>
    <col min="12291" max="12291" width="37.42578125" style="64" customWidth="1"/>
    <col min="12292" max="12292" width="22.140625" style="64" customWidth="1"/>
    <col min="12293" max="12293" width="9" style="64" bestFit="1" customWidth="1"/>
    <col min="12294" max="12295" width="10.42578125" style="64" bestFit="1" customWidth="1"/>
    <col min="12296" max="12314" width="9" style="64"/>
    <col min="12315" max="12315" width="14.42578125" style="64" customWidth="1"/>
    <col min="12316" max="12544" width="9" style="64"/>
    <col min="12545" max="12545" width="9.42578125" style="64" customWidth="1"/>
    <col min="12546" max="12546" width="11.140625" style="64" customWidth="1"/>
    <col min="12547" max="12547" width="37.42578125" style="64" customWidth="1"/>
    <col min="12548" max="12548" width="22.140625" style="64" customWidth="1"/>
    <col min="12549" max="12549" width="9" style="64" bestFit="1" customWidth="1"/>
    <col min="12550" max="12551" width="10.42578125" style="64" bestFit="1" customWidth="1"/>
    <col min="12552" max="12570" width="9" style="64"/>
    <col min="12571" max="12571" width="14.42578125" style="64" customWidth="1"/>
    <col min="12572" max="12800" width="9" style="64"/>
    <col min="12801" max="12801" width="9.42578125" style="64" customWidth="1"/>
    <col min="12802" max="12802" width="11.140625" style="64" customWidth="1"/>
    <col min="12803" max="12803" width="37.42578125" style="64" customWidth="1"/>
    <col min="12804" max="12804" width="22.140625" style="64" customWidth="1"/>
    <col min="12805" max="12805" width="9" style="64" bestFit="1" customWidth="1"/>
    <col min="12806" max="12807" width="10.42578125" style="64" bestFit="1" customWidth="1"/>
    <col min="12808" max="12826" width="9" style="64"/>
    <col min="12827" max="12827" width="14.42578125" style="64" customWidth="1"/>
    <col min="12828" max="13056" width="9" style="64"/>
    <col min="13057" max="13057" width="9.42578125" style="64" customWidth="1"/>
    <col min="13058" max="13058" width="11.140625" style="64" customWidth="1"/>
    <col min="13059" max="13059" width="37.42578125" style="64" customWidth="1"/>
    <col min="13060" max="13060" width="22.140625" style="64" customWidth="1"/>
    <col min="13061" max="13061" width="9" style="64" bestFit="1" customWidth="1"/>
    <col min="13062" max="13063" width="10.42578125" style="64" bestFit="1" customWidth="1"/>
    <col min="13064" max="13082" width="9" style="64"/>
    <col min="13083" max="13083" width="14.42578125" style="64" customWidth="1"/>
    <col min="13084" max="13312" width="9" style="64"/>
    <col min="13313" max="13313" width="9.42578125" style="64" customWidth="1"/>
    <col min="13314" max="13314" width="11.140625" style="64" customWidth="1"/>
    <col min="13315" max="13315" width="37.42578125" style="64" customWidth="1"/>
    <col min="13316" max="13316" width="22.140625" style="64" customWidth="1"/>
    <col min="13317" max="13317" width="9" style="64" bestFit="1" customWidth="1"/>
    <col min="13318" max="13319" width="10.42578125" style="64" bestFit="1" customWidth="1"/>
    <col min="13320" max="13338" width="9" style="64"/>
    <col min="13339" max="13339" width="14.42578125" style="64" customWidth="1"/>
    <col min="13340" max="13568" width="9" style="64"/>
    <col min="13569" max="13569" width="9.42578125" style="64" customWidth="1"/>
    <col min="13570" max="13570" width="11.140625" style="64" customWidth="1"/>
    <col min="13571" max="13571" width="37.42578125" style="64" customWidth="1"/>
    <col min="13572" max="13572" width="22.140625" style="64" customWidth="1"/>
    <col min="13573" max="13573" width="9" style="64" bestFit="1" customWidth="1"/>
    <col min="13574" max="13575" width="10.42578125" style="64" bestFit="1" customWidth="1"/>
    <col min="13576" max="13594" width="9" style="64"/>
    <col min="13595" max="13595" width="14.42578125" style="64" customWidth="1"/>
    <col min="13596" max="13824" width="9" style="64"/>
    <col min="13825" max="13825" width="9.42578125" style="64" customWidth="1"/>
    <col min="13826" max="13826" width="11.140625" style="64" customWidth="1"/>
    <col min="13827" max="13827" width="37.42578125" style="64" customWidth="1"/>
    <col min="13828" max="13828" width="22.140625" style="64" customWidth="1"/>
    <col min="13829" max="13829" width="9" style="64" bestFit="1" customWidth="1"/>
    <col min="13830" max="13831" width="10.42578125" style="64" bestFit="1" customWidth="1"/>
    <col min="13832" max="13850" width="9" style="64"/>
    <col min="13851" max="13851" width="14.42578125" style="64" customWidth="1"/>
    <col min="13852" max="14080" width="9" style="64"/>
    <col min="14081" max="14081" width="9.42578125" style="64" customWidth="1"/>
    <col min="14082" max="14082" width="11.140625" style="64" customWidth="1"/>
    <col min="14083" max="14083" width="37.42578125" style="64" customWidth="1"/>
    <col min="14084" max="14084" width="22.140625" style="64" customWidth="1"/>
    <col min="14085" max="14085" width="9" style="64" bestFit="1" customWidth="1"/>
    <col min="14086" max="14087" width="10.42578125" style="64" bestFit="1" customWidth="1"/>
    <col min="14088" max="14106" width="9" style="64"/>
    <col min="14107" max="14107" width="14.42578125" style="64" customWidth="1"/>
    <col min="14108" max="14336" width="9" style="64"/>
    <col min="14337" max="14337" width="9.42578125" style="64" customWidth="1"/>
    <col min="14338" max="14338" width="11.140625" style="64" customWidth="1"/>
    <col min="14339" max="14339" width="37.42578125" style="64" customWidth="1"/>
    <col min="14340" max="14340" width="22.140625" style="64" customWidth="1"/>
    <col min="14341" max="14341" width="9" style="64" bestFit="1" customWidth="1"/>
    <col min="14342" max="14343" width="10.42578125" style="64" bestFit="1" customWidth="1"/>
    <col min="14344" max="14362" width="9" style="64"/>
    <col min="14363" max="14363" width="14.42578125" style="64" customWidth="1"/>
    <col min="14364" max="14592" width="9" style="64"/>
    <col min="14593" max="14593" width="9.42578125" style="64" customWidth="1"/>
    <col min="14594" max="14594" width="11.140625" style="64" customWidth="1"/>
    <col min="14595" max="14595" width="37.42578125" style="64" customWidth="1"/>
    <col min="14596" max="14596" width="22.140625" style="64" customWidth="1"/>
    <col min="14597" max="14597" width="9" style="64" bestFit="1" customWidth="1"/>
    <col min="14598" max="14599" width="10.42578125" style="64" bestFit="1" customWidth="1"/>
    <col min="14600" max="14618" width="9" style="64"/>
    <col min="14619" max="14619" width="14.42578125" style="64" customWidth="1"/>
    <col min="14620" max="14848" width="9" style="64"/>
    <col min="14849" max="14849" width="9.42578125" style="64" customWidth="1"/>
    <col min="14850" max="14850" width="11.140625" style="64" customWidth="1"/>
    <col min="14851" max="14851" width="37.42578125" style="64" customWidth="1"/>
    <col min="14852" max="14852" width="22.140625" style="64" customWidth="1"/>
    <col min="14853" max="14853" width="9" style="64" bestFit="1" customWidth="1"/>
    <col min="14854" max="14855" width="10.42578125" style="64" bestFit="1" customWidth="1"/>
    <col min="14856" max="14874" width="9" style="64"/>
    <col min="14875" max="14875" width="14.42578125" style="64" customWidth="1"/>
    <col min="14876" max="15104" width="9" style="64"/>
    <col min="15105" max="15105" width="9.42578125" style="64" customWidth="1"/>
    <col min="15106" max="15106" width="11.140625" style="64" customWidth="1"/>
    <col min="15107" max="15107" width="37.42578125" style="64" customWidth="1"/>
    <col min="15108" max="15108" width="22.140625" style="64" customWidth="1"/>
    <col min="15109" max="15109" width="9" style="64" bestFit="1" customWidth="1"/>
    <col min="15110" max="15111" width="10.42578125" style="64" bestFit="1" customWidth="1"/>
    <col min="15112" max="15130" width="9" style="64"/>
    <col min="15131" max="15131" width="14.42578125" style="64" customWidth="1"/>
    <col min="15132" max="15360" width="9" style="64"/>
    <col min="15361" max="15361" width="9.42578125" style="64" customWidth="1"/>
    <col min="15362" max="15362" width="11.140625" style="64" customWidth="1"/>
    <col min="15363" max="15363" width="37.42578125" style="64" customWidth="1"/>
    <col min="15364" max="15364" width="22.140625" style="64" customWidth="1"/>
    <col min="15365" max="15365" width="9" style="64" bestFit="1" customWidth="1"/>
    <col min="15366" max="15367" width="10.42578125" style="64" bestFit="1" customWidth="1"/>
    <col min="15368" max="15386" width="9" style="64"/>
    <col min="15387" max="15387" width="14.42578125" style="64" customWidth="1"/>
    <col min="15388" max="15616" width="9" style="64"/>
    <col min="15617" max="15617" width="9.42578125" style="64" customWidth="1"/>
    <col min="15618" max="15618" width="11.140625" style="64" customWidth="1"/>
    <col min="15619" max="15619" width="37.42578125" style="64" customWidth="1"/>
    <col min="15620" max="15620" width="22.140625" style="64" customWidth="1"/>
    <col min="15621" max="15621" width="9" style="64" bestFit="1" customWidth="1"/>
    <col min="15622" max="15623" width="10.42578125" style="64" bestFit="1" customWidth="1"/>
    <col min="15624" max="15642" width="9" style="64"/>
    <col min="15643" max="15643" width="14.42578125" style="64" customWidth="1"/>
    <col min="15644" max="15872" width="9" style="64"/>
    <col min="15873" max="15873" width="9.42578125" style="64" customWidth="1"/>
    <col min="15874" max="15874" width="11.140625" style="64" customWidth="1"/>
    <col min="15875" max="15875" width="37.42578125" style="64" customWidth="1"/>
    <col min="15876" max="15876" width="22.140625" style="64" customWidth="1"/>
    <col min="15877" max="15877" width="9" style="64" bestFit="1" customWidth="1"/>
    <col min="15878" max="15879" width="10.42578125" style="64" bestFit="1" customWidth="1"/>
    <col min="15880" max="15898" width="9" style="64"/>
    <col min="15899" max="15899" width="14.42578125" style="64" customWidth="1"/>
    <col min="15900" max="16128" width="9" style="64"/>
    <col min="16129" max="16129" width="9.42578125" style="64" customWidth="1"/>
    <col min="16130" max="16130" width="11.140625" style="64" customWidth="1"/>
    <col min="16131" max="16131" width="37.42578125" style="64" customWidth="1"/>
    <col min="16132" max="16132" width="22.140625" style="64" customWidth="1"/>
    <col min="16133" max="16133" width="9" style="64" bestFit="1" customWidth="1"/>
    <col min="16134" max="16135" width="10.42578125" style="64" bestFit="1" customWidth="1"/>
    <col min="16136" max="16154" width="9" style="64"/>
    <col min="16155" max="16155" width="14.42578125" style="64" customWidth="1"/>
    <col min="16156" max="16384" width="9" style="64"/>
  </cols>
  <sheetData>
    <row r="1" spans="1:27" s="28" customFormat="1" ht="30" customHeight="1">
      <c r="A1" s="1688" t="s">
        <v>866</v>
      </c>
      <c r="B1" s="1688"/>
      <c r="C1" s="1688"/>
      <c r="D1" s="1688"/>
    </row>
    <row r="2" spans="1:27" s="28" customFormat="1" ht="30" customHeight="1">
      <c r="A2" s="1688" t="s">
        <v>944</v>
      </c>
      <c r="B2" s="1688"/>
      <c r="C2" s="1688"/>
      <c r="D2" s="1688"/>
    </row>
    <row r="3" spans="1:27" ht="83.25" customHeight="1">
      <c r="A3" s="1689" t="s">
        <v>498</v>
      </c>
      <c r="B3" s="1690"/>
      <c r="C3" s="1675" t="s">
        <v>499</v>
      </c>
      <c r="D3" s="1675" t="s">
        <v>408</v>
      </c>
    </row>
    <row r="4" spans="1:27" ht="30" customHeight="1">
      <c r="A4" s="1691"/>
      <c r="B4" s="1692"/>
      <c r="C4" s="1676"/>
      <c r="D4" s="1676"/>
    </row>
    <row r="5" spans="1:27" hidden="1">
      <c r="A5" s="178">
        <v>2527</v>
      </c>
      <c r="B5" s="179" t="s">
        <v>302</v>
      </c>
      <c r="C5" s="180">
        <v>19496</v>
      </c>
      <c r="D5" s="181"/>
    </row>
    <row r="6" spans="1:27" hidden="1">
      <c r="A6" s="178">
        <v>2528</v>
      </c>
      <c r="B6" s="179" t="s">
        <v>303</v>
      </c>
      <c r="C6" s="180">
        <v>20718</v>
      </c>
      <c r="D6" s="181">
        <v>6.2679524004924083</v>
      </c>
    </row>
    <row r="7" spans="1:27" hidden="1">
      <c r="A7" s="178">
        <v>2529</v>
      </c>
      <c r="B7" s="179" t="s">
        <v>304</v>
      </c>
      <c r="C7" s="182">
        <v>22376</v>
      </c>
      <c r="D7" s="183">
        <v>8.0027029636065254</v>
      </c>
    </row>
    <row r="8" spans="1:27" hidden="1">
      <c r="A8" s="178">
        <v>2530</v>
      </c>
      <c r="B8" s="179" t="s">
        <v>305</v>
      </c>
      <c r="C8" s="182">
        <v>26165</v>
      </c>
      <c r="D8" s="183">
        <v>16.933321415802645</v>
      </c>
    </row>
    <row r="9" spans="1:27" hidden="1">
      <c r="A9" s="178">
        <v>2531</v>
      </c>
      <c r="B9" s="179" t="s">
        <v>306</v>
      </c>
      <c r="C9" s="182">
        <v>35595</v>
      </c>
      <c r="D9" s="183">
        <v>36.040512134530864</v>
      </c>
      <c r="AA9" s="64">
        <v>8.9075240000000004</v>
      </c>
    </row>
    <row r="10" spans="1:27" hidden="1">
      <c r="A10" s="178">
        <v>2532</v>
      </c>
      <c r="B10" s="179" t="s">
        <v>307</v>
      </c>
      <c r="C10" s="182">
        <v>44155</v>
      </c>
      <c r="D10" s="183">
        <v>24.048321393454138</v>
      </c>
      <c r="AA10" s="64">
        <v>-8.9075240000000004</v>
      </c>
    </row>
    <row r="11" spans="1:27" hidden="1">
      <c r="A11" s="178">
        <v>2533</v>
      </c>
      <c r="B11" s="179" t="s">
        <v>308</v>
      </c>
      <c r="C11" s="182">
        <v>61098</v>
      </c>
      <c r="D11" s="183">
        <v>38.371645340278562</v>
      </c>
    </row>
    <row r="12" spans="1:27" hidden="1">
      <c r="A12" s="178">
        <v>2534</v>
      </c>
      <c r="B12" s="179" t="s">
        <v>309</v>
      </c>
      <c r="C12" s="182">
        <v>72856</v>
      </c>
      <c r="D12" s="183">
        <v>19.244492454744837</v>
      </c>
    </row>
    <row r="13" spans="1:27" hidden="1">
      <c r="A13" s="178">
        <v>2535</v>
      </c>
      <c r="B13" s="179" t="s">
        <v>310</v>
      </c>
      <c r="C13" s="182">
        <v>87759</v>
      </c>
      <c r="D13" s="183">
        <v>20.4554189085319</v>
      </c>
    </row>
    <row r="14" spans="1:27" hidden="1">
      <c r="A14" s="178">
        <v>2536</v>
      </c>
      <c r="B14" s="179" t="s">
        <v>311</v>
      </c>
      <c r="C14" s="182">
        <v>104179</v>
      </c>
      <c r="D14" s="183">
        <v>18.710331703870828</v>
      </c>
    </row>
    <row r="15" spans="1:27" hidden="1">
      <c r="A15" s="178">
        <v>2537</v>
      </c>
      <c r="B15" s="179" t="s">
        <v>312</v>
      </c>
      <c r="C15" s="182">
        <v>111048</v>
      </c>
      <c r="D15" s="183">
        <v>6.5934593344148054</v>
      </c>
    </row>
    <row r="16" spans="1:27" hidden="1">
      <c r="A16" s="178">
        <v>2538</v>
      </c>
      <c r="B16" s="179" t="s">
        <v>313</v>
      </c>
      <c r="C16" s="182">
        <v>119610</v>
      </c>
      <c r="D16" s="183">
        <v>7.7101793818889126</v>
      </c>
    </row>
    <row r="17" spans="1:4" hidden="1">
      <c r="A17" s="178">
        <v>2539</v>
      </c>
      <c r="B17" s="179" t="s">
        <v>314</v>
      </c>
      <c r="C17" s="182">
        <v>129602</v>
      </c>
      <c r="D17" s="183">
        <v>8.3538165705208591</v>
      </c>
    </row>
    <row r="18" spans="1:4" hidden="1">
      <c r="A18" s="178">
        <v>2540</v>
      </c>
      <c r="B18" s="179" t="s">
        <v>315</v>
      </c>
      <c r="C18" s="182">
        <v>151896</v>
      </c>
      <c r="D18" s="183">
        <v>17.201895032484067</v>
      </c>
    </row>
    <row r="19" spans="1:4" hidden="1">
      <c r="A19" s="178">
        <v>2541</v>
      </c>
      <c r="B19" s="179" t="s">
        <v>316</v>
      </c>
      <c r="C19" s="182">
        <v>184437</v>
      </c>
      <c r="D19" s="183">
        <v>21.423210617791121</v>
      </c>
    </row>
    <row r="20" spans="1:4" hidden="1">
      <c r="A20" s="178">
        <v>2542</v>
      </c>
      <c r="B20" s="179" t="s">
        <v>317</v>
      </c>
      <c r="C20" s="182">
        <v>217548</v>
      </c>
      <c r="D20" s="183">
        <v>17.952471575659981</v>
      </c>
    </row>
    <row r="21" spans="1:4" hidden="1">
      <c r="A21" s="178">
        <v>2543</v>
      </c>
      <c r="B21" s="179" t="s">
        <v>318</v>
      </c>
      <c r="C21" s="182">
        <v>279896</v>
      </c>
      <c r="D21" s="183">
        <v>28.659422288414511</v>
      </c>
    </row>
    <row r="22" spans="1:4" hidden="1">
      <c r="A22" s="178">
        <v>2544</v>
      </c>
      <c r="B22" s="179" t="s">
        <v>319</v>
      </c>
      <c r="C22" s="182">
        <v>329079</v>
      </c>
      <c r="D22" s="183">
        <v>17.571883842570099</v>
      </c>
    </row>
    <row r="23" spans="1:4" hidden="1">
      <c r="A23" s="178">
        <v>2546</v>
      </c>
      <c r="B23" s="179" t="s">
        <v>320</v>
      </c>
      <c r="C23" s="182">
        <v>438237</v>
      </c>
      <c r="D23" s="183">
        <v>33.170758389322927</v>
      </c>
    </row>
    <row r="24" spans="1:4" hidden="1">
      <c r="A24" s="178">
        <v>2547</v>
      </c>
      <c r="B24" s="179" t="s">
        <v>321</v>
      </c>
      <c r="C24" s="182">
        <v>229160</v>
      </c>
      <c r="D24" s="183">
        <v>-47.708659926021767</v>
      </c>
    </row>
    <row r="25" spans="1:4" hidden="1">
      <c r="A25" s="178">
        <v>2548</v>
      </c>
      <c r="B25" s="179" t="s">
        <v>322</v>
      </c>
      <c r="C25" s="182">
        <v>266763</v>
      </c>
      <c r="D25" s="183">
        <v>16.409059172630478</v>
      </c>
    </row>
    <row r="26" spans="1:4" hidden="1">
      <c r="A26" s="178">
        <v>2549</v>
      </c>
      <c r="B26" s="179" t="s">
        <v>323</v>
      </c>
      <c r="C26" s="182">
        <v>293192</v>
      </c>
      <c r="D26" s="183">
        <v>9.9072959893238561</v>
      </c>
    </row>
    <row r="27" spans="1:4" hidden="1">
      <c r="A27" s="178">
        <v>2550</v>
      </c>
      <c r="B27" s="179" t="s">
        <v>324</v>
      </c>
      <c r="C27" s="182">
        <v>324858</v>
      </c>
      <c r="D27" s="183">
        <v>10.800431116810827</v>
      </c>
    </row>
    <row r="28" spans="1:4" hidden="1">
      <c r="A28" s="178">
        <v>2551</v>
      </c>
      <c r="B28" s="179" t="s">
        <v>325</v>
      </c>
      <c r="C28" s="182">
        <v>333468</v>
      </c>
      <c r="D28" s="183">
        <v>2.6503887852538646</v>
      </c>
    </row>
    <row r="29" spans="1:4" ht="23.25" hidden="1">
      <c r="A29" s="184">
        <v>2552</v>
      </c>
      <c r="B29" s="185" t="s">
        <v>326</v>
      </c>
      <c r="C29" s="186">
        <v>289983</v>
      </c>
      <c r="D29" s="318">
        <v>-13.040231746374465</v>
      </c>
    </row>
    <row r="30" spans="1:4" ht="23.25" hidden="1">
      <c r="A30" s="187">
        <v>2553</v>
      </c>
      <c r="B30" s="188" t="s">
        <v>327</v>
      </c>
      <c r="C30" s="189">
        <v>259766</v>
      </c>
      <c r="D30" s="319">
        <v>-10.420266015594018</v>
      </c>
    </row>
    <row r="31" spans="1:4" ht="26.25" hidden="1" customHeight="1">
      <c r="A31" s="187">
        <v>2554</v>
      </c>
      <c r="B31" s="190" t="s">
        <v>328</v>
      </c>
      <c r="C31" s="189">
        <v>269022</v>
      </c>
      <c r="D31" s="319">
        <v>3.5632068861975776</v>
      </c>
    </row>
    <row r="32" spans="1:4" ht="26.25" customHeight="1">
      <c r="A32" s="187">
        <v>2555</v>
      </c>
      <c r="B32" s="190" t="s">
        <v>329</v>
      </c>
      <c r="C32" s="189">
        <v>279556</v>
      </c>
      <c r="D32" s="319">
        <v>3.915664889860309</v>
      </c>
    </row>
    <row r="33" spans="1:8" ht="26.25" customHeight="1">
      <c r="A33" s="187">
        <v>2556</v>
      </c>
      <c r="B33" s="190" t="s">
        <v>330</v>
      </c>
      <c r="C33" s="189">
        <v>272817</v>
      </c>
      <c r="D33" s="992">
        <v>-2.4106082502253572</v>
      </c>
      <c r="E33" s="191"/>
    </row>
    <row r="34" spans="1:8" ht="26.25" customHeight="1">
      <c r="A34" s="187">
        <v>2557</v>
      </c>
      <c r="B34" s="190" t="s">
        <v>331</v>
      </c>
      <c r="C34" s="189">
        <v>275548</v>
      </c>
      <c r="D34" s="319">
        <v>1.0010373253866145</v>
      </c>
      <c r="E34" s="191"/>
    </row>
    <row r="35" spans="1:8" ht="26.25" customHeight="1">
      <c r="A35" s="187">
        <v>2558</v>
      </c>
      <c r="B35" s="190" t="s">
        <v>334</v>
      </c>
      <c r="C35" s="189">
        <v>275209</v>
      </c>
      <c r="D35" s="992">
        <v>-0.12302756688489845</v>
      </c>
      <c r="E35" s="191"/>
    </row>
    <row r="36" spans="1:8" ht="26.25" customHeight="1">
      <c r="A36" s="187">
        <v>2559</v>
      </c>
      <c r="B36" s="190" t="s">
        <v>793</v>
      </c>
      <c r="C36" s="189">
        <v>274703</v>
      </c>
      <c r="D36" s="992">
        <v>-0.18386026619768975</v>
      </c>
      <c r="E36" s="191"/>
    </row>
    <row r="37" spans="1:8" ht="26.25" customHeight="1">
      <c r="A37" s="187">
        <v>2560</v>
      </c>
      <c r="B37" s="190" t="s">
        <v>801</v>
      </c>
      <c r="C37" s="189">
        <v>274575</v>
      </c>
      <c r="D37" s="992">
        <v>-4.6595777985679078E-2</v>
      </c>
      <c r="E37" s="191"/>
    </row>
    <row r="38" spans="1:8" ht="26.25" customHeight="1">
      <c r="A38" s="192">
        <v>2561</v>
      </c>
      <c r="B38" s="193" t="s">
        <v>878</v>
      </c>
      <c r="C38" s="993">
        <v>269489</v>
      </c>
      <c r="D38" s="994">
        <v>-1.8523172175179823</v>
      </c>
      <c r="E38" s="191"/>
    </row>
    <row r="39" spans="1:8">
      <c r="A39" s="194" t="s">
        <v>500</v>
      </c>
      <c r="D39" s="195"/>
    </row>
    <row r="40" spans="1:8">
      <c r="A40" s="194" t="s">
        <v>501</v>
      </c>
      <c r="F40" s="191"/>
      <c r="G40" s="191"/>
    </row>
    <row r="41" spans="1:8">
      <c r="A41" s="194"/>
      <c r="F41" s="191"/>
      <c r="G41" s="191"/>
    </row>
    <row r="42" spans="1:8">
      <c r="A42" s="196"/>
      <c r="B42" s="196"/>
      <c r="C42" s="196"/>
    </row>
    <row r="43" spans="1:8" s="197" customFormat="1" ht="30" customHeight="1">
      <c r="A43" s="1688" t="s">
        <v>867</v>
      </c>
      <c r="B43" s="1688"/>
      <c r="C43" s="1688"/>
      <c r="D43" s="1688"/>
    </row>
    <row r="44" spans="1:8" s="197" customFormat="1" ht="30" customHeight="1">
      <c r="A44" s="1701" t="s">
        <v>945</v>
      </c>
      <c r="B44" s="1701"/>
      <c r="C44" s="1701"/>
      <c r="D44" s="1701"/>
    </row>
    <row r="45" spans="1:8" ht="30" customHeight="1">
      <c r="A45" s="1693" t="s">
        <v>498</v>
      </c>
      <c r="B45" s="1694"/>
      <c r="C45" s="1697" t="s">
        <v>502</v>
      </c>
      <c r="D45" s="1699" t="s">
        <v>408</v>
      </c>
      <c r="H45" s="64" t="s">
        <v>194</v>
      </c>
    </row>
    <row r="46" spans="1:8" ht="30" customHeight="1">
      <c r="A46" s="1695"/>
      <c r="B46" s="1696"/>
      <c r="C46" s="1698"/>
      <c r="D46" s="1700"/>
    </row>
    <row r="47" spans="1:8" hidden="1">
      <c r="A47" s="178">
        <v>2527</v>
      </c>
      <c r="B47" s="179" t="s">
        <v>302</v>
      </c>
      <c r="C47" s="180">
        <v>725</v>
      </c>
      <c r="D47" s="181"/>
    </row>
    <row r="48" spans="1:8" hidden="1">
      <c r="A48" s="178">
        <v>2528</v>
      </c>
      <c r="B48" s="179" t="s">
        <v>303</v>
      </c>
      <c r="C48" s="180">
        <v>877</v>
      </c>
      <c r="D48" s="181">
        <v>20.96551724137931</v>
      </c>
    </row>
    <row r="49" spans="1:27" hidden="1">
      <c r="A49" s="178">
        <v>2529</v>
      </c>
      <c r="B49" s="179" t="s">
        <v>304</v>
      </c>
      <c r="C49" s="182">
        <v>1183</v>
      </c>
      <c r="D49" s="198">
        <v>34.89167616875713</v>
      </c>
    </row>
    <row r="50" spans="1:27" hidden="1">
      <c r="A50" s="178">
        <v>2530</v>
      </c>
      <c r="B50" s="179" t="s">
        <v>305</v>
      </c>
      <c r="C50" s="182">
        <v>1292</v>
      </c>
      <c r="D50" s="198">
        <v>9.2138630600169069</v>
      </c>
    </row>
    <row r="51" spans="1:27" hidden="1">
      <c r="A51" s="178">
        <v>2531</v>
      </c>
      <c r="B51" s="179" t="s">
        <v>306</v>
      </c>
      <c r="C51" s="182">
        <v>1241</v>
      </c>
      <c r="D51" s="198">
        <v>-3.9473684210526314</v>
      </c>
    </row>
    <row r="52" spans="1:27" hidden="1">
      <c r="A52" s="178">
        <v>2532</v>
      </c>
      <c r="B52" s="179" t="s">
        <v>307</v>
      </c>
      <c r="C52" s="182">
        <v>1290</v>
      </c>
      <c r="D52" s="198">
        <v>3.9484286865431102</v>
      </c>
    </row>
    <row r="53" spans="1:27" hidden="1">
      <c r="A53" s="178">
        <v>2533</v>
      </c>
      <c r="B53" s="179" t="s">
        <v>308</v>
      </c>
      <c r="C53" s="182">
        <v>1363</v>
      </c>
      <c r="D53" s="198">
        <v>5.6589147286821708</v>
      </c>
    </row>
    <row r="54" spans="1:27" hidden="1">
      <c r="A54" s="178">
        <v>2534</v>
      </c>
      <c r="B54" s="179" t="s">
        <v>309</v>
      </c>
      <c r="C54" s="182">
        <v>1411</v>
      </c>
      <c r="D54" s="198">
        <v>3.5216434336023479</v>
      </c>
    </row>
    <row r="55" spans="1:27" hidden="1">
      <c r="A55" s="178">
        <v>2535</v>
      </c>
      <c r="B55" s="179" t="s">
        <v>310</v>
      </c>
      <c r="C55" s="182">
        <v>1539</v>
      </c>
      <c r="D55" s="198">
        <v>9.0715804394046771</v>
      </c>
    </row>
    <row r="56" spans="1:27" hidden="1">
      <c r="A56" s="178">
        <v>2536</v>
      </c>
      <c r="B56" s="179" t="s">
        <v>311</v>
      </c>
      <c r="C56" s="182">
        <v>1582</v>
      </c>
      <c r="D56" s="198">
        <v>2.7940220922677064</v>
      </c>
    </row>
    <row r="57" spans="1:27" hidden="1">
      <c r="A57" s="178">
        <v>2537</v>
      </c>
      <c r="B57" s="179" t="s">
        <v>312</v>
      </c>
      <c r="C57" s="182">
        <v>1599</v>
      </c>
      <c r="D57" s="198">
        <v>1.0745891276864727</v>
      </c>
    </row>
    <row r="58" spans="1:27" hidden="1">
      <c r="A58" s="178">
        <v>2538</v>
      </c>
      <c r="B58" s="179" t="s">
        <v>313</v>
      </c>
      <c r="C58" s="182">
        <v>1713</v>
      </c>
      <c r="D58" s="198">
        <v>7.1294559099437151</v>
      </c>
    </row>
    <row r="59" spans="1:27" hidden="1">
      <c r="A59" s="178">
        <v>2539</v>
      </c>
      <c r="B59" s="179" t="s">
        <v>314</v>
      </c>
      <c r="C59" s="182">
        <v>1788</v>
      </c>
      <c r="D59" s="198">
        <v>4.3782837127845884</v>
      </c>
    </row>
    <row r="60" spans="1:27" hidden="1">
      <c r="A60" s="178">
        <v>2540</v>
      </c>
      <c r="B60" s="179" t="s">
        <v>315</v>
      </c>
      <c r="C60" s="182">
        <v>1818</v>
      </c>
      <c r="D60" s="198">
        <v>1.6778523489932886</v>
      </c>
    </row>
    <row r="61" spans="1:27" hidden="1">
      <c r="A61" s="178">
        <v>2541</v>
      </c>
      <c r="B61" s="179" t="s">
        <v>316</v>
      </c>
      <c r="C61" s="182">
        <v>1908</v>
      </c>
      <c r="D61" s="198">
        <v>4.9504950495049505</v>
      </c>
    </row>
    <row r="62" spans="1:27" hidden="1">
      <c r="A62" s="178">
        <v>2542</v>
      </c>
      <c r="B62" s="179" t="s">
        <v>317</v>
      </c>
      <c r="C62" s="182">
        <v>2009</v>
      </c>
      <c r="D62" s="198">
        <v>5.2935010482180296</v>
      </c>
    </row>
    <row r="63" spans="1:27" hidden="1">
      <c r="A63" s="178">
        <v>2543</v>
      </c>
      <c r="B63" s="179" t="s">
        <v>318</v>
      </c>
      <c r="C63" s="182">
        <v>1005</v>
      </c>
      <c r="D63" s="198">
        <v>-49.975111996017922</v>
      </c>
    </row>
    <row r="64" spans="1:27" hidden="1">
      <c r="A64" s="178">
        <v>2544</v>
      </c>
      <c r="B64" s="179" t="s">
        <v>319</v>
      </c>
      <c r="C64" s="182">
        <v>1302</v>
      </c>
      <c r="D64" s="198">
        <v>29.552238805970148</v>
      </c>
      <c r="Z64" s="64">
        <v>0</v>
      </c>
      <c r="AA64" s="64">
        <v>0</v>
      </c>
    </row>
    <row r="65" spans="1:5" hidden="1">
      <c r="A65" s="178">
        <v>2546</v>
      </c>
      <c r="B65" s="179" t="s">
        <v>320</v>
      </c>
      <c r="C65" s="182">
        <v>3026</v>
      </c>
      <c r="D65" s="198">
        <v>132.41167434715823</v>
      </c>
    </row>
    <row r="66" spans="1:5" hidden="1">
      <c r="A66" s="178">
        <v>2547</v>
      </c>
      <c r="B66" s="179" t="s">
        <v>321</v>
      </c>
      <c r="C66" s="182">
        <v>5574</v>
      </c>
      <c r="D66" s="198">
        <v>84.203569068076675</v>
      </c>
    </row>
    <row r="67" spans="1:5" hidden="1">
      <c r="A67" s="178">
        <v>2548</v>
      </c>
      <c r="B67" s="179" t="s">
        <v>322</v>
      </c>
      <c r="C67" s="182">
        <v>9379</v>
      </c>
      <c r="D67" s="198">
        <v>68.263365626121271</v>
      </c>
    </row>
    <row r="68" spans="1:5" hidden="1">
      <c r="A68" s="178">
        <v>2549</v>
      </c>
      <c r="B68" s="179" t="s">
        <v>323</v>
      </c>
      <c r="C68" s="182">
        <v>12579</v>
      </c>
      <c r="D68" s="198">
        <v>34.118775988911395</v>
      </c>
    </row>
    <row r="69" spans="1:5" hidden="1">
      <c r="A69" s="178">
        <v>2550</v>
      </c>
      <c r="B69" s="179" t="s">
        <v>324</v>
      </c>
      <c r="C69" s="182">
        <v>16527</v>
      </c>
      <c r="D69" s="198">
        <v>31.385642737896493</v>
      </c>
    </row>
    <row r="70" spans="1:5" hidden="1">
      <c r="A70" s="178">
        <v>2551</v>
      </c>
      <c r="B70" s="179" t="s">
        <v>325</v>
      </c>
      <c r="C70" s="182">
        <v>22670</v>
      </c>
      <c r="D70" s="198">
        <v>37.169480244448479</v>
      </c>
      <c r="E70" s="191"/>
    </row>
    <row r="71" spans="1:5" ht="23.25" hidden="1">
      <c r="A71" s="184">
        <v>2552</v>
      </c>
      <c r="B71" s="185" t="s">
        <v>326</v>
      </c>
      <c r="C71" s="186">
        <v>37844</v>
      </c>
      <c r="D71" s="318">
        <v>66.934274371415967</v>
      </c>
      <c r="E71" s="191"/>
    </row>
    <row r="72" spans="1:5" ht="23.25" hidden="1">
      <c r="A72" s="187">
        <v>2553</v>
      </c>
      <c r="B72" s="188" t="s">
        <v>327</v>
      </c>
      <c r="C72" s="189">
        <v>49603</v>
      </c>
      <c r="D72" s="319">
        <v>31.072296797378712</v>
      </c>
      <c r="E72" s="191"/>
    </row>
    <row r="73" spans="1:5" ht="26.25" hidden="1" customHeight="1">
      <c r="A73" s="187">
        <v>2554</v>
      </c>
      <c r="B73" s="190" t="s">
        <v>328</v>
      </c>
      <c r="C73" s="189">
        <v>59773</v>
      </c>
      <c r="D73" s="319">
        <v>20.502792169828439</v>
      </c>
      <c r="E73" s="191"/>
    </row>
    <row r="74" spans="1:5" ht="26.25" customHeight="1">
      <c r="A74" s="187">
        <v>2555</v>
      </c>
      <c r="B74" s="190" t="s">
        <v>329</v>
      </c>
      <c r="C74" s="189">
        <v>69228</v>
      </c>
      <c r="D74" s="319">
        <v>15.818178776370603</v>
      </c>
      <c r="E74" s="191"/>
    </row>
    <row r="75" spans="1:5" ht="26.25" customHeight="1">
      <c r="A75" s="187">
        <v>2556</v>
      </c>
      <c r="B75" s="190" t="s">
        <v>330</v>
      </c>
      <c r="C75" s="189">
        <v>73349</v>
      </c>
      <c r="D75" s="319">
        <v>5.952793667302247</v>
      </c>
      <c r="E75" s="191"/>
    </row>
    <row r="76" spans="1:5" ht="26.25" customHeight="1">
      <c r="A76" s="187">
        <v>2557</v>
      </c>
      <c r="B76" s="190" t="s">
        <v>331</v>
      </c>
      <c r="C76" s="189">
        <v>85053</v>
      </c>
      <c r="D76" s="319">
        <v>15.956591091903094</v>
      </c>
      <c r="E76" s="191"/>
    </row>
    <row r="77" spans="1:5" ht="26.25" customHeight="1">
      <c r="A77" s="187">
        <v>2558</v>
      </c>
      <c r="B77" s="190" t="s">
        <v>334</v>
      </c>
      <c r="C77" s="189">
        <v>93119</v>
      </c>
      <c r="D77" s="319">
        <v>9.4834985244494607</v>
      </c>
      <c r="E77" s="191"/>
    </row>
    <row r="78" spans="1:5" ht="26.25" customHeight="1">
      <c r="A78" s="187">
        <v>2559</v>
      </c>
      <c r="B78" s="190" t="s">
        <v>793</v>
      </c>
      <c r="C78" s="189">
        <v>103533</v>
      </c>
      <c r="D78" s="319">
        <v>11.183539342132111</v>
      </c>
      <c r="E78" s="191"/>
    </row>
    <row r="79" spans="1:5" ht="26.25" customHeight="1">
      <c r="A79" s="187">
        <v>2560</v>
      </c>
      <c r="B79" s="190" t="s">
        <v>801</v>
      </c>
      <c r="C79" s="189">
        <v>112622</v>
      </c>
      <c r="D79" s="319">
        <v>8.7788434605391519</v>
      </c>
      <c r="E79" s="191"/>
    </row>
    <row r="80" spans="1:5" ht="26.25" customHeight="1">
      <c r="A80" s="192">
        <v>2561</v>
      </c>
      <c r="B80" s="193" t="s">
        <v>878</v>
      </c>
      <c r="C80" s="993">
        <v>119428</v>
      </c>
      <c r="D80" s="320">
        <v>6.0432242368276174</v>
      </c>
      <c r="E80" s="191"/>
    </row>
    <row r="81" spans="1:5">
      <c r="A81" s="194" t="s">
        <v>500</v>
      </c>
      <c r="D81" s="195"/>
    </row>
    <row r="82" spans="1:5">
      <c r="A82" s="194" t="s">
        <v>501</v>
      </c>
      <c r="D82" s="195"/>
    </row>
    <row r="83" spans="1:5">
      <c r="D83" s="191"/>
      <c r="E83" s="191"/>
    </row>
    <row r="85" spans="1:5">
      <c r="A85" s="199"/>
      <c r="B85" s="105"/>
      <c r="C85" s="105"/>
      <c r="D85" s="200"/>
    </row>
  </sheetData>
  <mergeCells count="10">
    <mergeCell ref="A45:B46"/>
    <mergeCell ref="C45:C46"/>
    <mergeCell ref="D45:D46"/>
    <mergeCell ref="A43:D43"/>
    <mergeCell ref="A44:D44"/>
    <mergeCell ref="A1:D1"/>
    <mergeCell ref="A2:D2"/>
    <mergeCell ref="A3:B4"/>
    <mergeCell ref="C3:C4"/>
    <mergeCell ref="D3:D4"/>
  </mergeCells>
  <printOptions horizontalCentered="1" gridLinesSet="0"/>
  <pageMargins left="0.7" right="0.7" top="0.75" bottom="0.75" header="0.3" footer="0.3"/>
  <pageSetup paperSize="9" scale="83" orientation="portrait" horizontalDpi="200" verticalDpi="2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W57"/>
  <sheetViews>
    <sheetView workbookViewId="0">
      <selection sqref="A1:XFD1048576"/>
    </sheetView>
  </sheetViews>
  <sheetFormatPr defaultColWidth="10" defaultRowHeight="17.25"/>
  <cols>
    <col min="1" max="1" width="5.5703125" style="620" customWidth="1"/>
    <col min="2" max="2" width="8.85546875" style="620" bestFit="1" customWidth="1"/>
    <col min="3" max="3" width="50.85546875" style="620" bestFit="1" customWidth="1"/>
    <col min="4" max="4" width="37" style="620" bestFit="1" customWidth="1"/>
    <col min="5" max="5" width="15" style="620" customWidth="1"/>
    <col min="6" max="21" width="10" style="620"/>
    <col min="22" max="23" width="1.5703125" style="620" bestFit="1" customWidth="1"/>
    <col min="24" max="255" width="10" style="620"/>
    <col min="256" max="256" width="7.140625" style="620" customWidth="1"/>
    <col min="257" max="257" width="8.28515625" style="620" customWidth="1"/>
    <col min="258" max="258" width="35.28515625" style="620" customWidth="1"/>
    <col min="259" max="259" width="1.5703125" style="620" customWidth="1"/>
    <col min="260" max="260" width="40.42578125" style="620" customWidth="1"/>
    <col min="261" max="261" width="15" style="620" customWidth="1"/>
    <col min="262" max="277" width="10" style="620"/>
    <col min="278" max="279" width="1.5703125" style="620" bestFit="1" customWidth="1"/>
    <col min="280" max="511" width="10" style="620"/>
    <col min="512" max="512" width="7.140625" style="620" customWidth="1"/>
    <col min="513" max="513" width="8.28515625" style="620" customWidth="1"/>
    <col min="514" max="514" width="35.28515625" style="620" customWidth="1"/>
    <col min="515" max="515" width="1.5703125" style="620" customWidth="1"/>
    <col min="516" max="516" width="40.42578125" style="620" customWidth="1"/>
    <col min="517" max="517" width="15" style="620" customWidth="1"/>
    <col min="518" max="533" width="10" style="620"/>
    <col min="534" max="535" width="1.5703125" style="620" bestFit="1" customWidth="1"/>
    <col min="536" max="767" width="10" style="620"/>
    <col min="768" max="768" width="7.140625" style="620" customWidth="1"/>
    <col min="769" max="769" width="8.28515625" style="620" customWidth="1"/>
    <col min="770" max="770" width="35.28515625" style="620" customWidth="1"/>
    <col min="771" max="771" width="1.5703125" style="620" customWidth="1"/>
    <col min="772" max="772" width="40.42578125" style="620" customWidth="1"/>
    <col min="773" max="773" width="15" style="620" customWidth="1"/>
    <col min="774" max="789" width="10" style="620"/>
    <col min="790" max="791" width="1.5703125" style="620" bestFit="1" customWidth="1"/>
    <col min="792" max="1023" width="10" style="620"/>
    <col min="1024" max="1024" width="7.140625" style="620" customWidth="1"/>
    <col min="1025" max="1025" width="8.28515625" style="620" customWidth="1"/>
    <col min="1026" max="1026" width="35.28515625" style="620" customWidth="1"/>
    <col min="1027" max="1027" width="1.5703125" style="620" customWidth="1"/>
    <col min="1028" max="1028" width="40.42578125" style="620" customWidth="1"/>
    <col min="1029" max="1029" width="15" style="620" customWidth="1"/>
    <col min="1030" max="1045" width="10" style="620"/>
    <col min="1046" max="1047" width="1.5703125" style="620" bestFit="1" customWidth="1"/>
    <col min="1048" max="1279" width="10" style="620"/>
    <col min="1280" max="1280" width="7.140625" style="620" customWidth="1"/>
    <col min="1281" max="1281" width="8.28515625" style="620" customWidth="1"/>
    <col min="1282" max="1282" width="35.28515625" style="620" customWidth="1"/>
    <col min="1283" max="1283" width="1.5703125" style="620" customWidth="1"/>
    <col min="1284" max="1284" width="40.42578125" style="620" customWidth="1"/>
    <col min="1285" max="1285" width="15" style="620" customWidth="1"/>
    <col min="1286" max="1301" width="10" style="620"/>
    <col min="1302" max="1303" width="1.5703125" style="620" bestFit="1" customWidth="1"/>
    <col min="1304" max="1535" width="10" style="620"/>
    <col min="1536" max="1536" width="7.140625" style="620" customWidth="1"/>
    <col min="1537" max="1537" width="8.28515625" style="620" customWidth="1"/>
    <col min="1538" max="1538" width="35.28515625" style="620" customWidth="1"/>
    <col min="1539" max="1539" width="1.5703125" style="620" customWidth="1"/>
    <col min="1540" max="1540" width="40.42578125" style="620" customWidth="1"/>
    <col min="1541" max="1541" width="15" style="620" customWidth="1"/>
    <col min="1542" max="1557" width="10" style="620"/>
    <col min="1558" max="1559" width="1.5703125" style="620" bestFit="1" customWidth="1"/>
    <col min="1560" max="1791" width="10" style="620"/>
    <col min="1792" max="1792" width="7.140625" style="620" customWidth="1"/>
    <col min="1793" max="1793" width="8.28515625" style="620" customWidth="1"/>
    <col min="1794" max="1794" width="35.28515625" style="620" customWidth="1"/>
    <col min="1795" max="1795" width="1.5703125" style="620" customWidth="1"/>
    <col min="1796" max="1796" width="40.42578125" style="620" customWidth="1"/>
    <col min="1797" max="1797" width="15" style="620" customWidth="1"/>
    <col min="1798" max="1813" width="10" style="620"/>
    <col min="1814" max="1815" width="1.5703125" style="620" bestFit="1" customWidth="1"/>
    <col min="1816" max="2047" width="10" style="620"/>
    <col min="2048" max="2048" width="7.140625" style="620" customWidth="1"/>
    <col min="2049" max="2049" width="8.28515625" style="620" customWidth="1"/>
    <col min="2050" max="2050" width="35.28515625" style="620" customWidth="1"/>
    <col min="2051" max="2051" width="1.5703125" style="620" customWidth="1"/>
    <col min="2052" max="2052" width="40.42578125" style="620" customWidth="1"/>
    <col min="2053" max="2053" width="15" style="620" customWidth="1"/>
    <col min="2054" max="2069" width="10" style="620"/>
    <col min="2070" max="2071" width="1.5703125" style="620" bestFit="1" customWidth="1"/>
    <col min="2072" max="2303" width="10" style="620"/>
    <col min="2304" max="2304" width="7.140625" style="620" customWidth="1"/>
    <col min="2305" max="2305" width="8.28515625" style="620" customWidth="1"/>
    <col min="2306" max="2306" width="35.28515625" style="620" customWidth="1"/>
    <col min="2307" max="2307" width="1.5703125" style="620" customWidth="1"/>
    <col min="2308" max="2308" width="40.42578125" style="620" customWidth="1"/>
    <col min="2309" max="2309" width="15" style="620" customWidth="1"/>
    <col min="2310" max="2325" width="10" style="620"/>
    <col min="2326" max="2327" width="1.5703125" style="620" bestFit="1" customWidth="1"/>
    <col min="2328" max="2559" width="10" style="620"/>
    <col min="2560" max="2560" width="7.140625" style="620" customWidth="1"/>
    <col min="2561" max="2561" width="8.28515625" style="620" customWidth="1"/>
    <col min="2562" max="2562" width="35.28515625" style="620" customWidth="1"/>
    <col min="2563" max="2563" width="1.5703125" style="620" customWidth="1"/>
    <col min="2564" max="2564" width="40.42578125" style="620" customWidth="1"/>
    <col min="2565" max="2565" width="15" style="620" customWidth="1"/>
    <col min="2566" max="2581" width="10" style="620"/>
    <col min="2582" max="2583" width="1.5703125" style="620" bestFit="1" customWidth="1"/>
    <col min="2584" max="2815" width="10" style="620"/>
    <col min="2816" max="2816" width="7.140625" style="620" customWidth="1"/>
    <col min="2817" max="2817" width="8.28515625" style="620" customWidth="1"/>
    <col min="2818" max="2818" width="35.28515625" style="620" customWidth="1"/>
    <col min="2819" max="2819" width="1.5703125" style="620" customWidth="1"/>
    <col min="2820" max="2820" width="40.42578125" style="620" customWidth="1"/>
    <col min="2821" max="2821" width="15" style="620" customWidth="1"/>
    <col min="2822" max="2837" width="10" style="620"/>
    <col min="2838" max="2839" width="1.5703125" style="620" bestFit="1" customWidth="1"/>
    <col min="2840" max="3071" width="10" style="620"/>
    <col min="3072" max="3072" width="7.140625" style="620" customWidth="1"/>
    <col min="3073" max="3073" width="8.28515625" style="620" customWidth="1"/>
    <col min="3074" max="3074" width="35.28515625" style="620" customWidth="1"/>
    <col min="3075" max="3075" width="1.5703125" style="620" customWidth="1"/>
    <col min="3076" max="3076" width="40.42578125" style="620" customWidth="1"/>
    <col min="3077" max="3077" width="15" style="620" customWidth="1"/>
    <col min="3078" max="3093" width="10" style="620"/>
    <col min="3094" max="3095" width="1.5703125" style="620" bestFit="1" customWidth="1"/>
    <col min="3096" max="3327" width="10" style="620"/>
    <col min="3328" max="3328" width="7.140625" style="620" customWidth="1"/>
    <col min="3329" max="3329" width="8.28515625" style="620" customWidth="1"/>
    <col min="3330" max="3330" width="35.28515625" style="620" customWidth="1"/>
    <col min="3331" max="3331" width="1.5703125" style="620" customWidth="1"/>
    <col min="3332" max="3332" width="40.42578125" style="620" customWidth="1"/>
    <col min="3333" max="3333" width="15" style="620" customWidth="1"/>
    <col min="3334" max="3349" width="10" style="620"/>
    <col min="3350" max="3351" width="1.5703125" style="620" bestFit="1" customWidth="1"/>
    <col min="3352" max="3583" width="10" style="620"/>
    <col min="3584" max="3584" width="7.140625" style="620" customWidth="1"/>
    <col min="3585" max="3585" width="8.28515625" style="620" customWidth="1"/>
    <col min="3586" max="3586" width="35.28515625" style="620" customWidth="1"/>
    <col min="3587" max="3587" width="1.5703125" style="620" customWidth="1"/>
    <col min="3588" max="3588" width="40.42578125" style="620" customWidth="1"/>
    <col min="3589" max="3589" width="15" style="620" customWidth="1"/>
    <col min="3590" max="3605" width="10" style="620"/>
    <col min="3606" max="3607" width="1.5703125" style="620" bestFit="1" customWidth="1"/>
    <col min="3608" max="3839" width="10" style="620"/>
    <col min="3840" max="3840" width="7.140625" style="620" customWidth="1"/>
    <col min="3841" max="3841" width="8.28515625" style="620" customWidth="1"/>
    <col min="3842" max="3842" width="35.28515625" style="620" customWidth="1"/>
    <col min="3843" max="3843" width="1.5703125" style="620" customWidth="1"/>
    <col min="3844" max="3844" width="40.42578125" style="620" customWidth="1"/>
    <col min="3845" max="3845" width="15" style="620" customWidth="1"/>
    <col min="3846" max="3861" width="10" style="620"/>
    <col min="3862" max="3863" width="1.5703125" style="620" bestFit="1" customWidth="1"/>
    <col min="3864" max="4095" width="10" style="620"/>
    <col min="4096" max="4096" width="7.140625" style="620" customWidth="1"/>
    <col min="4097" max="4097" width="8.28515625" style="620" customWidth="1"/>
    <col min="4098" max="4098" width="35.28515625" style="620" customWidth="1"/>
    <col min="4099" max="4099" width="1.5703125" style="620" customWidth="1"/>
    <col min="4100" max="4100" width="40.42578125" style="620" customWidth="1"/>
    <col min="4101" max="4101" width="15" style="620" customWidth="1"/>
    <col min="4102" max="4117" width="10" style="620"/>
    <col min="4118" max="4119" width="1.5703125" style="620" bestFit="1" customWidth="1"/>
    <col min="4120" max="4351" width="10" style="620"/>
    <col min="4352" max="4352" width="7.140625" style="620" customWidth="1"/>
    <col min="4353" max="4353" width="8.28515625" style="620" customWidth="1"/>
    <col min="4354" max="4354" width="35.28515625" style="620" customWidth="1"/>
    <col min="4355" max="4355" width="1.5703125" style="620" customWidth="1"/>
    <col min="4356" max="4356" width="40.42578125" style="620" customWidth="1"/>
    <col min="4357" max="4357" width="15" style="620" customWidth="1"/>
    <col min="4358" max="4373" width="10" style="620"/>
    <col min="4374" max="4375" width="1.5703125" style="620" bestFit="1" customWidth="1"/>
    <col min="4376" max="4607" width="10" style="620"/>
    <col min="4608" max="4608" width="7.140625" style="620" customWidth="1"/>
    <col min="4609" max="4609" width="8.28515625" style="620" customWidth="1"/>
    <col min="4610" max="4610" width="35.28515625" style="620" customWidth="1"/>
    <col min="4611" max="4611" width="1.5703125" style="620" customWidth="1"/>
    <col min="4612" max="4612" width="40.42578125" style="620" customWidth="1"/>
    <col min="4613" max="4613" width="15" style="620" customWidth="1"/>
    <col min="4614" max="4629" width="10" style="620"/>
    <col min="4630" max="4631" width="1.5703125" style="620" bestFit="1" customWidth="1"/>
    <col min="4632" max="4863" width="10" style="620"/>
    <col min="4864" max="4864" width="7.140625" style="620" customWidth="1"/>
    <col min="4865" max="4865" width="8.28515625" style="620" customWidth="1"/>
    <col min="4866" max="4866" width="35.28515625" style="620" customWidth="1"/>
    <col min="4867" max="4867" width="1.5703125" style="620" customWidth="1"/>
    <col min="4868" max="4868" width="40.42578125" style="620" customWidth="1"/>
    <col min="4869" max="4869" width="15" style="620" customWidth="1"/>
    <col min="4870" max="4885" width="10" style="620"/>
    <col min="4886" max="4887" width="1.5703125" style="620" bestFit="1" customWidth="1"/>
    <col min="4888" max="5119" width="10" style="620"/>
    <col min="5120" max="5120" width="7.140625" style="620" customWidth="1"/>
    <col min="5121" max="5121" width="8.28515625" style="620" customWidth="1"/>
    <col min="5122" max="5122" width="35.28515625" style="620" customWidth="1"/>
    <col min="5123" max="5123" width="1.5703125" style="620" customWidth="1"/>
    <col min="5124" max="5124" width="40.42578125" style="620" customWidth="1"/>
    <col min="5125" max="5125" width="15" style="620" customWidth="1"/>
    <col min="5126" max="5141" width="10" style="620"/>
    <col min="5142" max="5143" width="1.5703125" style="620" bestFit="1" customWidth="1"/>
    <col min="5144" max="5375" width="10" style="620"/>
    <col min="5376" max="5376" width="7.140625" style="620" customWidth="1"/>
    <col min="5377" max="5377" width="8.28515625" style="620" customWidth="1"/>
    <col min="5378" max="5378" width="35.28515625" style="620" customWidth="1"/>
    <col min="5379" max="5379" width="1.5703125" style="620" customWidth="1"/>
    <col min="5380" max="5380" width="40.42578125" style="620" customWidth="1"/>
    <col min="5381" max="5381" width="15" style="620" customWidth="1"/>
    <col min="5382" max="5397" width="10" style="620"/>
    <col min="5398" max="5399" width="1.5703125" style="620" bestFit="1" customWidth="1"/>
    <col min="5400" max="5631" width="10" style="620"/>
    <col min="5632" max="5632" width="7.140625" style="620" customWidth="1"/>
    <col min="5633" max="5633" width="8.28515625" style="620" customWidth="1"/>
    <col min="5634" max="5634" width="35.28515625" style="620" customWidth="1"/>
    <col min="5635" max="5635" width="1.5703125" style="620" customWidth="1"/>
    <col min="5636" max="5636" width="40.42578125" style="620" customWidth="1"/>
    <col min="5637" max="5637" width="15" style="620" customWidth="1"/>
    <col min="5638" max="5653" width="10" style="620"/>
    <col min="5654" max="5655" width="1.5703125" style="620" bestFit="1" customWidth="1"/>
    <col min="5656" max="5887" width="10" style="620"/>
    <col min="5888" max="5888" width="7.140625" style="620" customWidth="1"/>
    <col min="5889" max="5889" width="8.28515625" style="620" customWidth="1"/>
    <col min="5890" max="5890" width="35.28515625" style="620" customWidth="1"/>
    <col min="5891" max="5891" width="1.5703125" style="620" customWidth="1"/>
    <col min="5892" max="5892" width="40.42578125" style="620" customWidth="1"/>
    <col min="5893" max="5893" width="15" style="620" customWidth="1"/>
    <col min="5894" max="5909" width="10" style="620"/>
    <col min="5910" max="5911" width="1.5703125" style="620" bestFit="1" customWidth="1"/>
    <col min="5912" max="6143" width="10" style="620"/>
    <col min="6144" max="6144" width="7.140625" style="620" customWidth="1"/>
    <col min="6145" max="6145" width="8.28515625" style="620" customWidth="1"/>
    <col min="6146" max="6146" width="35.28515625" style="620" customWidth="1"/>
    <col min="6147" max="6147" width="1.5703125" style="620" customWidth="1"/>
    <col min="6148" max="6148" width="40.42578125" style="620" customWidth="1"/>
    <col min="6149" max="6149" width="15" style="620" customWidth="1"/>
    <col min="6150" max="6165" width="10" style="620"/>
    <col min="6166" max="6167" width="1.5703125" style="620" bestFit="1" customWidth="1"/>
    <col min="6168" max="6399" width="10" style="620"/>
    <col min="6400" max="6400" width="7.140625" style="620" customWidth="1"/>
    <col min="6401" max="6401" width="8.28515625" style="620" customWidth="1"/>
    <col min="6402" max="6402" width="35.28515625" style="620" customWidth="1"/>
    <col min="6403" max="6403" width="1.5703125" style="620" customWidth="1"/>
    <col min="6404" max="6404" width="40.42578125" style="620" customWidth="1"/>
    <col min="6405" max="6405" width="15" style="620" customWidth="1"/>
    <col min="6406" max="6421" width="10" style="620"/>
    <col min="6422" max="6423" width="1.5703125" style="620" bestFit="1" customWidth="1"/>
    <col min="6424" max="6655" width="10" style="620"/>
    <col min="6656" max="6656" width="7.140625" style="620" customWidth="1"/>
    <col min="6657" max="6657" width="8.28515625" style="620" customWidth="1"/>
    <col min="6658" max="6658" width="35.28515625" style="620" customWidth="1"/>
    <col min="6659" max="6659" width="1.5703125" style="620" customWidth="1"/>
    <col min="6660" max="6660" width="40.42578125" style="620" customWidth="1"/>
    <col min="6661" max="6661" width="15" style="620" customWidth="1"/>
    <col min="6662" max="6677" width="10" style="620"/>
    <col min="6678" max="6679" width="1.5703125" style="620" bestFit="1" customWidth="1"/>
    <col min="6680" max="6911" width="10" style="620"/>
    <col min="6912" max="6912" width="7.140625" style="620" customWidth="1"/>
    <col min="6913" max="6913" width="8.28515625" style="620" customWidth="1"/>
    <col min="6914" max="6914" width="35.28515625" style="620" customWidth="1"/>
    <col min="6915" max="6915" width="1.5703125" style="620" customWidth="1"/>
    <col min="6916" max="6916" width="40.42578125" style="620" customWidth="1"/>
    <col min="6917" max="6917" width="15" style="620" customWidth="1"/>
    <col min="6918" max="6933" width="10" style="620"/>
    <col min="6934" max="6935" width="1.5703125" style="620" bestFit="1" customWidth="1"/>
    <col min="6936" max="7167" width="10" style="620"/>
    <col min="7168" max="7168" width="7.140625" style="620" customWidth="1"/>
    <col min="7169" max="7169" width="8.28515625" style="620" customWidth="1"/>
    <col min="7170" max="7170" width="35.28515625" style="620" customWidth="1"/>
    <col min="7171" max="7171" width="1.5703125" style="620" customWidth="1"/>
    <col min="7172" max="7172" width="40.42578125" style="620" customWidth="1"/>
    <col min="7173" max="7173" width="15" style="620" customWidth="1"/>
    <col min="7174" max="7189" width="10" style="620"/>
    <col min="7190" max="7191" width="1.5703125" style="620" bestFit="1" customWidth="1"/>
    <col min="7192" max="7423" width="10" style="620"/>
    <col min="7424" max="7424" width="7.140625" style="620" customWidth="1"/>
    <col min="7425" max="7425" width="8.28515625" style="620" customWidth="1"/>
    <col min="7426" max="7426" width="35.28515625" style="620" customWidth="1"/>
    <col min="7427" max="7427" width="1.5703125" style="620" customWidth="1"/>
    <col min="7428" max="7428" width="40.42578125" style="620" customWidth="1"/>
    <col min="7429" max="7429" width="15" style="620" customWidth="1"/>
    <col min="7430" max="7445" width="10" style="620"/>
    <col min="7446" max="7447" width="1.5703125" style="620" bestFit="1" customWidth="1"/>
    <col min="7448" max="7679" width="10" style="620"/>
    <col min="7680" max="7680" width="7.140625" style="620" customWidth="1"/>
    <col min="7681" max="7681" width="8.28515625" style="620" customWidth="1"/>
    <col min="7682" max="7682" width="35.28515625" style="620" customWidth="1"/>
    <col min="7683" max="7683" width="1.5703125" style="620" customWidth="1"/>
    <col min="7684" max="7684" width="40.42578125" style="620" customWidth="1"/>
    <col min="7685" max="7685" width="15" style="620" customWidth="1"/>
    <col min="7686" max="7701" width="10" style="620"/>
    <col min="7702" max="7703" width="1.5703125" style="620" bestFit="1" customWidth="1"/>
    <col min="7704" max="7935" width="10" style="620"/>
    <col min="7936" max="7936" width="7.140625" style="620" customWidth="1"/>
    <col min="7937" max="7937" width="8.28515625" style="620" customWidth="1"/>
    <col min="7938" max="7938" width="35.28515625" style="620" customWidth="1"/>
    <col min="7939" max="7939" width="1.5703125" style="620" customWidth="1"/>
    <col min="7940" max="7940" width="40.42578125" style="620" customWidth="1"/>
    <col min="7941" max="7941" width="15" style="620" customWidth="1"/>
    <col min="7942" max="7957" width="10" style="620"/>
    <col min="7958" max="7959" width="1.5703125" style="620" bestFit="1" customWidth="1"/>
    <col min="7960" max="8191" width="10" style="620"/>
    <col min="8192" max="8192" width="7.140625" style="620" customWidth="1"/>
    <col min="8193" max="8193" width="8.28515625" style="620" customWidth="1"/>
    <col min="8194" max="8194" width="35.28515625" style="620" customWidth="1"/>
    <col min="8195" max="8195" width="1.5703125" style="620" customWidth="1"/>
    <col min="8196" max="8196" width="40.42578125" style="620" customWidth="1"/>
    <col min="8197" max="8197" width="15" style="620" customWidth="1"/>
    <col min="8198" max="8213" width="10" style="620"/>
    <col min="8214" max="8215" width="1.5703125" style="620" bestFit="1" customWidth="1"/>
    <col min="8216" max="8447" width="10" style="620"/>
    <col min="8448" max="8448" width="7.140625" style="620" customWidth="1"/>
    <col min="8449" max="8449" width="8.28515625" style="620" customWidth="1"/>
    <col min="8450" max="8450" width="35.28515625" style="620" customWidth="1"/>
    <col min="8451" max="8451" width="1.5703125" style="620" customWidth="1"/>
    <col min="8452" max="8452" width="40.42578125" style="620" customWidth="1"/>
    <col min="8453" max="8453" width="15" style="620" customWidth="1"/>
    <col min="8454" max="8469" width="10" style="620"/>
    <col min="8470" max="8471" width="1.5703125" style="620" bestFit="1" customWidth="1"/>
    <col min="8472" max="8703" width="10" style="620"/>
    <col min="8704" max="8704" width="7.140625" style="620" customWidth="1"/>
    <col min="8705" max="8705" width="8.28515625" style="620" customWidth="1"/>
    <col min="8706" max="8706" width="35.28515625" style="620" customWidth="1"/>
    <col min="8707" max="8707" width="1.5703125" style="620" customWidth="1"/>
    <col min="8708" max="8708" width="40.42578125" style="620" customWidth="1"/>
    <col min="8709" max="8709" width="15" style="620" customWidth="1"/>
    <col min="8710" max="8725" width="10" style="620"/>
    <col min="8726" max="8727" width="1.5703125" style="620" bestFit="1" customWidth="1"/>
    <col min="8728" max="8959" width="10" style="620"/>
    <col min="8960" max="8960" width="7.140625" style="620" customWidth="1"/>
    <col min="8961" max="8961" width="8.28515625" style="620" customWidth="1"/>
    <col min="8962" max="8962" width="35.28515625" style="620" customWidth="1"/>
    <col min="8963" max="8963" width="1.5703125" style="620" customWidth="1"/>
    <col min="8964" max="8964" width="40.42578125" style="620" customWidth="1"/>
    <col min="8965" max="8965" width="15" style="620" customWidth="1"/>
    <col min="8966" max="8981" width="10" style="620"/>
    <col min="8982" max="8983" width="1.5703125" style="620" bestFit="1" customWidth="1"/>
    <col min="8984" max="9215" width="10" style="620"/>
    <col min="9216" max="9216" width="7.140625" style="620" customWidth="1"/>
    <col min="9217" max="9217" width="8.28515625" style="620" customWidth="1"/>
    <col min="9218" max="9218" width="35.28515625" style="620" customWidth="1"/>
    <col min="9219" max="9219" width="1.5703125" style="620" customWidth="1"/>
    <col min="9220" max="9220" width="40.42578125" style="620" customWidth="1"/>
    <col min="9221" max="9221" width="15" style="620" customWidth="1"/>
    <col min="9222" max="9237" width="10" style="620"/>
    <col min="9238" max="9239" width="1.5703125" style="620" bestFit="1" customWidth="1"/>
    <col min="9240" max="9471" width="10" style="620"/>
    <col min="9472" max="9472" width="7.140625" style="620" customWidth="1"/>
    <col min="9473" max="9473" width="8.28515625" style="620" customWidth="1"/>
    <col min="9474" max="9474" width="35.28515625" style="620" customWidth="1"/>
    <col min="9475" max="9475" width="1.5703125" style="620" customWidth="1"/>
    <col min="9476" max="9476" width="40.42578125" style="620" customWidth="1"/>
    <col min="9477" max="9477" width="15" style="620" customWidth="1"/>
    <col min="9478" max="9493" width="10" style="620"/>
    <col min="9494" max="9495" width="1.5703125" style="620" bestFit="1" customWidth="1"/>
    <col min="9496" max="9727" width="10" style="620"/>
    <col min="9728" max="9728" width="7.140625" style="620" customWidth="1"/>
    <col min="9729" max="9729" width="8.28515625" style="620" customWidth="1"/>
    <col min="9730" max="9730" width="35.28515625" style="620" customWidth="1"/>
    <col min="9731" max="9731" width="1.5703125" style="620" customWidth="1"/>
    <col min="9732" max="9732" width="40.42578125" style="620" customWidth="1"/>
    <col min="9733" max="9733" width="15" style="620" customWidth="1"/>
    <col min="9734" max="9749" width="10" style="620"/>
    <col min="9750" max="9751" width="1.5703125" style="620" bestFit="1" customWidth="1"/>
    <col min="9752" max="9983" width="10" style="620"/>
    <col min="9984" max="9984" width="7.140625" style="620" customWidth="1"/>
    <col min="9985" max="9985" width="8.28515625" style="620" customWidth="1"/>
    <col min="9986" max="9986" width="35.28515625" style="620" customWidth="1"/>
    <col min="9987" max="9987" width="1.5703125" style="620" customWidth="1"/>
    <col min="9988" max="9988" width="40.42578125" style="620" customWidth="1"/>
    <col min="9989" max="9989" width="15" style="620" customWidth="1"/>
    <col min="9990" max="10005" width="10" style="620"/>
    <col min="10006" max="10007" width="1.5703125" style="620" bestFit="1" customWidth="1"/>
    <col min="10008" max="10239" width="10" style="620"/>
    <col min="10240" max="10240" width="7.140625" style="620" customWidth="1"/>
    <col min="10241" max="10241" width="8.28515625" style="620" customWidth="1"/>
    <col min="10242" max="10242" width="35.28515625" style="620" customWidth="1"/>
    <col min="10243" max="10243" width="1.5703125" style="620" customWidth="1"/>
    <col min="10244" max="10244" width="40.42578125" style="620" customWidth="1"/>
    <col min="10245" max="10245" width="15" style="620" customWidth="1"/>
    <col min="10246" max="10261" width="10" style="620"/>
    <col min="10262" max="10263" width="1.5703125" style="620" bestFit="1" customWidth="1"/>
    <col min="10264" max="10495" width="10" style="620"/>
    <col min="10496" max="10496" width="7.140625" style="620" customWidth="1"/>
    <col min="10497" max="10497" width="8.28515625" style="620" customWidth="1"/>
    <col min="10498" max="10498" width="35.28515625" style="620" customWidth="1"/>
    <col min="10499" max="10499" width="1.5703125" style="620" customWidth="1"/>
    <col min="10500" max="10500" width="40.42578125" style="620" customWidth="1"/>
    <col min="10501" max="10501" width="15" style="620" customWidth="1"/>
    <col min="10502" max="10517" width="10" style="620"/>
    <col min="10518" max="10519" width="1.5703125" style="620" bestFit="1" customWidth="1"/>
    <col min="10520" max="10751" width="10" style="620"/>
    <col min="10752" max="10752" width="7.140625" style="620" customWidth="1"/>
    <col min="10753" max="10753" width="8.28515625" style="620" customWidth="1"/>
    <col min="10754" max="10754" width="35.28515625" style="620" customWidth="1"/>
    <col min="10755" max="10755" width="1.5703125" style="620" customWidth="1"/>
    <col min="10756" max="10756" width="40.42578125" style="620" customWidth="1"/>
    <col min="10757" max="10757" width="15" style="620" customWidth="1"/>
    <col min="10758" max="10773" width="10" style="620"/>
    <col min="10774" max="10775" width="1.5703125" style="620" bestFit="1" customWidth="1"/>
    <col min="10776" max="11007" width="10" style="620"/>
    <col min="11008" max="11008" width="7.140625" style="620" customWidth="1"/>
    <col min="11009" max="11009" width="8.28515625" style="620" customWidth="1"/>
    <col min="11010" max="11010" width="35.28515625" style="620" customWidth="1"/>
    <col min="11011" max="11011" width="1.5703125" style="620" customWidth="1"/>
    <col min="11012" max="11012" width="40.42578125" style="620" customWidth="1"/>
    <col min="11013" max="11013" width="15" style="620" customWidth="1"/>
    <col min="11014" max="11029" width="10" style="620"/>
    <col min="11030" max="11031" width="1.5703125" style="620" bestFit="1" customWidth="1"/>
    <col min="11032" max="11263" width="10" style="620"/>
    <col min="11264" max="11264" width="7.140625" style="620" customWidth="1"/>
    <col min="11265" max="11265" width="8.28515625" style="620" customWidth="1"/>
    <col min="11266" max="11266" width="35.28515625" style="620" customWidth="1"/>
    <col min="11267" max="11267" width="1.5703125" style="620" customWidth="1"/>
    <col min="11268" max="11268" width="40.42578125" style="620" customWidth="1"/>
    <col min="11269" max="11269" width="15" style="620" customWidth="1"/>
    <col min="11270" max="11285" width="10" style="620"/>
    <col min="11286" max="11287" width="1.5703125" style="620" bestFit="1" customWidth="1"/>
    <col min="11288" max="11519" width="10" style="620"/>
    <col min="11520" max="11520" width="7.140625" style="620" customWidth="1"/>
    <col min="11521" max="11521" width="8.28515625" style="620" customWidth="1"/>
    <col min="11522" max="11522" width="35.28515625" style="620" customWidth="1"/>
    <col min="11523" max="11523" width="1.5703125" style="620" customWidth="1"/>
    <col min="11524" max="11524" width="40.42578125" style="620" customWidth="1"/>
    <col min="11525" max="11525" width="15" style="620" customWidth="1"/>
    <col min="11526" max="11541" width="10" style="620"/>
    <col min="11542" max="11543" width="1.5703125" style="620" bestFit="1" customWidth="1"/>
    <col min="11544" max="11775" width="10" style="620"/>
    <col min="11776" max="11776" width="7.140625" style="620" customWidth="1"/>
    <col min="11777" max="11777" width="8.28515625" style="620" customWidth="1"/>
    <col min="11778" max="11778" width="35.28515625" style="620" customWidth="1"/>
    <col min="11779" max="11779" width="1.5703125" style="620" customWidth="1"/>
    <col min="11780" max="11780" width="40.42578125" style="620" customWidth="1"/>
    <col min="11781" max="11781" width="15" style="620" customWidth="1"/>
    <col min="11782" max="11797" width="10" style="620"/>
    <col min="11798" max="11799" width="1.5703125" style="620" bestFit="1" customWidth="1"/>
    <col min="11800" max="12031" width="10" style="620"/>
    <col min="12032" max="12032" width="7.140625" style="620" customWidth="1"/>
    <col min="12033" max="12033" width="8.28515625" style="620" customWidth="1"/>
    <col min="12034" max="12034" width="35.28515625" style="620" customWidth="1"/>
    <col min="12035" max="12035" width="1.5703125" style="620" customWidth="1"/>
    <col min="12036" max="12036" width="40.42578125" style="620" customWidth="1"/>
    <col min="12037" max="12037" width="15" style="620" customWidth="1"/>
    <col min="12038" max="12053" width="10" style="620"/>
    <col min="12054" max="12055" width="1.5703125" style="620" bestFit="1" customWidth="1"/>
    <col min="12056" max="12287" width="10" style="620"/>
    <col min="12288" max="12288" width="7.140625" style="620" customWidth="1"/>
    <col min="12289" max="12289" width="8.28515625" style="620" customWidth="1"/>
    <col min="12290" max="12290" width="35.28515625" style="620" customWidth="1"/>
    <col min="12291" max="12291" width="1.5703125" style="620" customWidth="1"/>
    <col min="12292" max="12292" width="40.42578125" style="620" customWidth="1"/>
    <col min="12293" max="12293" width="15" style="620" customWidth="1"/>
    <col min="12294" max="12309" width="10" style="620"/>
    <col min="12310" max="12311" width="1.5703125" style="620" bestFit="1" customWidth="1"/>
    <col min="12312" max="12543" width="10" style="620"/>
    <col min="12544" max="12544" width="7.140625" style="620" customWidth="1"/>
    <col min="12545" max="12545" width="8.28515625" style="620" customWidth="1"/>
    <col min="12546" max="12546" width="35.28515625" style="620" customWidth="1"/>
    <col min="12547" max="12547" width="1.5703125" style="620" customWidth="1"/>
    <col min="12548" max="12548" width="40.42578125" style="620" customWidth="1"/>
    <col min="12549" max="12549" width="15" style="620" customWidth="1"/>
    <col min="12550" max="12565" width="10" style="620"/>
    <col min="12566" max="12567" width="1.5703125" style="620" bestFit="1" customWidth="1"/>
    <col min="12568" max="12799" width="10" style="620"/>
    <col min="12800" max="12800" width="7.140625" style="620" customWidth="1"/>
    <col min="12801" max="12801" width="8.28515625" style="620" customWidth="1"/>
    <col min="12802" max="12802" width="35.28515625" style="620" customWidth="1"/>
    <col min="12803" max="12803" width="1.5703125" style="620" customWidth="1"/>
    <col min="12804" max="12804" width="40.42578125" style="620" customWidth="1"/>
    <col min="12805" max="12805" width="15" style="620" customWidth="1"/>
    <col min="12806" max="12821" width="10" style="620"/>
    <col min="12822" max="12823" width="1.5703125" style="620" bestFit="1" customWidth="1"/>
    <col min="12824" max="13055" width="10" style="620"/>
    <col min="13056" max="13056" width="7.140625" style="620" customWidth="1"/>
    <col min="13057" max="13057" width="8.28515625" style="620" customWidth="1"/>
    <col min="13058" max="13058" width="35.28515625" style="620" customWidth="1"/>
    <col min="13059" max="13059" width="1.5703125" style="620" customWidth="1"/>
    <col min="13060" max="13060" width="40.42578125" style="620" customWidth="1"/>
    <col min="13061" max="13061" width="15" style="620" customWidth="1"/>
    <col min="13062" max="13077" width="10" style="620"/>
    <col min="13078" max="13079" width="1.5703125" style="620" bestFit="1" customWidth="1"/>
    <col min="13080" max="13311" width="10" style="620"/>
    <col min="13312" max="13312" width="7.140625" style="620" customWidth="1"/>
    <col min="13313" max="13313" width="8.28515625" style="620" customWidth="1"/>
    <col min="13314" max="13314" width="35.28515625" style="620" customWidth="1"/>
    <col min="13315" max="13315" width="1.5703125" style="620" customWidth="1"/>
    <col min="13316" max="13316" width="40.42578125" style="620" customWidth="1"/>
    <col min="13317" max="13317" width="15" style="620" customWidth="1"/>
    <col min="13318" max="13333" width="10" style="620"/>
    <col min="13334" max="13335" width="1.5703125" style="620" bestFit="1" customWidth="1"/>
    <col min="13336" max="13567" width="10" style="620"/>
    <col min="13568" max="13568" width="7.140625" style="620" customWidth="1"/>
    <col min="13569" max="13569" width="8.28515625" style="620" customWidth="1"/>
    <col min="13570" max="13570" width="35.28515625" style="620" customWidth="1"/>
    <col min="13571" max="13571" width="1.5703125" style="620" customWidth="1"/>
    <col min="13572" max="13572" width="40.42578125" style="620" customWidth="1"/>
    <col min="13573" max="13573" width="15" style="620" customWidth="1"/>
    <col min="13574" max="13589" width="10" style="620"/>
    <col min="13590" max="13591" width="1.5703125" style="620" bestFit="1" customWidth="1"/>
    <col min="13592" max="13823" width="10" style="620"/>
    <col min="13824" max="13824" width="7.140625" style="620" customWidth="1"/>
    <col min="13825" max="13825" width="8.28515625" style="620" customWidth="1"/>
    <col min="13826" max="13826" width="35.28515625" style="620" customWidth="1"/>
    <col min="13827" max="13827" width="1.5703125" style="620" customWidth="1"/>
    <col min="13828" max="13828" width="40.42578125" style="620" customWidth="1"/>
    <col min="13829" max="13829" width="15" style="620" customWidth="1"/>
    <col min="13830" max="13845" width="10" style="620"/>
    <col min="13846" max="13847" width="1.5703125" style="620" bestFit="1" customWidth="1"/>
    <col min="13848" max="14079" width="10" style="620"/>
    <col min="14080" max="14080" width="7.140625" style="620" customWidth="1"/>
    <col min="14081" max="14081" width="8.28515625" style="620" customWidth="1"/>
    <col min="14082" max="14082" width="35.28515625" style="620" customWidth="1"/>
    <col min="14083" max="14083" width="1.5703125" style="620" customWidth="1"/>
    <col min="14084" max="14084" width="40.42578125" style="620" customWidth="1"/>
    <col min="14085" max="14085" width="15" style="620" customWidth="1"/>
    <col min="14086" max="14101" width="10" style="620"/>
    <col min="14102" max="14103" width="1.5703125" style="620" bestFit="1" customWidth="1"/>
    <col min="14104" max="14335" width="10" style="620"/>
    <col min="14336" max="14336" width="7.140625" style="620" customWidth="1"/>
    <col min="14337" max="14337" width="8.28515625" style="620" customWidth="1"/>
    <col min="14338" max="14338" width="35.28515625" style="620" customWidth="1"/>
    <col min="14339" max="14339" width="1.5703125" style="620" customWidth="1"/>
    <col min="14340" max="14340" width="40.42578125" style="620" customWidth="1"/>
    <col min="14341" max="14341" width="15" style="620" customWidth="1"/>
    <col min="14342" max="14357" width="10" style="620"/>
    <col min="14358" max="14359" width="1.5703125" style="620" bestFit="1" customWidth="1"/>
    <col min="14360" max="14591" width="10" style="620"/>
    <col min="14592" max="14592" width="7.140625" style="620" customWidth="1"/>
    <col min="14593" max="14593" width="8.28515625" style="620" customWidth="1"/>
    <col min="14594" max="14594" width="35.28515625" style="620" customWidth="1"/>
    <col min="14595" max="14595" width="1.5703125" style="620" customWidth="1"/>
    <col min="14596" max="14596" width="40.42578125" style="620" customWidth="1"/>
    <col min="14597" max="14597" width="15" style="620" customWidth="1"/>
    <col min="14598" max="14613" width="10" style="620"/>
    <col min="14614" max="14615" width="1.5703125" style="620" bestFit="1" customWidth="1"/>
    <col min="14616" max="14847" width="10" style="620"/>
    <col min="14848" max="14848" width="7.140625" style="620" customWidth="1"/>
    <col min="14849" max="14849" width="8.28515625" style="620" customWidth="1"/>
    <col min="14850" max="14850" width="35.28515625" style="620" customWidth="1"/>
    <col min="14851" max="14851" width="1.5703125" style="620" customWidth="1"/>
    <col min="14852" max="14852" width="40.42578125" style="620" customWidth="1"/>
    <col min="14853" max="14853" width="15" style="620" customWidth="1"/>
    <col min="14854" max="14869" width="10" style="620"/>
    <col min="14870" max="14871" width="1.5703125" style="620" bestFit="1" customWidth="1"/>
    <col min="14872" max="15103" width="10" style="620"/>
    <col min="15104" max="15104" width="7.140625" style="620" customWidth="1"/>
    <col min="15105" max="15105" width="8.28515625" style="620" customWidth="1"/>
    <col min="15106" max="15106" width="35.28515625" style="620" customWidth="1"/>
    <col min="15107" max="15107" width="1.5703125" style="620" customWidth="1"/>
    <col min="15108" max="15108" width="40.42578125" style="620" customWidth="1"/>
    <col min="15109" max="15109" width="15" style="620" customWidth="1"/>
    <col min="15110" max="15125" width="10" style="620"/>
    <col min="15126" max="15127" width="1.5703125" style="620" bestFit="1" customWidth="1"/>
    <col min="15128" max="15359" width="10" style="620"/>
    <col min="15360" max="15360" width="7.140625" style="620" customWidth="1"/>
    <col min="15361" max="15361" width="8.28515625" style="620" customWidth="1"/>
    <col min="15362" max="15362" width="35.28515625" style="620" customWidth="1"/>
    <col min="15363" max="15363" width="1.5703125" style="620" customWidth="1"/>
    <col min="15364" max="15364" width="40.42578125" style="620" customWidth="1"/>
    <col min="15365" max="15365" width="15" style="620" customWidth="1"/>
    <col min="15366" max="15381" width="10" style="620"/>
    <col min="15382" max="15383" width="1.5703125" style="620" bestFit="1" customWidth="1"/>
    <col min="15384" max="15615" width="10" style="620"/>
    <col min="15616" max="15616" width="7.140625" style="620" customWidth="1"/>
    <col min="15617" max="15617" width="8.28515625" style="620" customWidth="1"/>
    <col min="15618" max="15618" width="35.28515625" style="620" customWidth="1"/>
    <col min="15619" max="15619" width="1.5703125" style="620" customWidth="1"/>
    <col min="15620" max="15620" width="40.42578125" style="620" customWidth="1"/>
    <col min="15621" max="15621" width="15" style="620" customWidth="1"/>
    <col min="15622" max="15637" width="10" style="620"/>
    <col min="15638" max="15639" width="1.5703125" style="620" bestFit="1" customWidth="1"/>
    <col min="15640" max="15871" width="10" style="620"/>
    <col min="15872" max="15872" width="7.140625" style="620" customWidth="1"/>
    <col min="15873" max="15873" width="8.28515625" style="620" customWidth="1"/>
    <col min="15874" max="15874" width="35.28515625" style="620" customWidth="1"/>
    <col min="15875" max="15875" width="1.5703125" style="620" customWidth="1"/>
    <col min="15876" max="15876" width="40.42578125" style="620" customWidth="1"/>
    <col min="15877" max="15877" width="15" style="620" customWidth="1"/>
    <col min="15878" max="15893" width="10" style="620"/>
    <col min="15894" max="15895" width="1.5703125" style="620" bestFit="1" customWidth="1"/>
    <col min="15896" max="16127" width="10" style="620"/>
    <col min="16128" max="16128" width="7.140625" style="620" customWidth="1"/>
    <col min="16129" max="16129" width="8.28515625" style="620" customWidth="1"/>
    <col min="16130" max="16130" width="35.28515625" style="620" customWidth="1"/>
    <col min="16131" max="16131" width="1.5703125" style="620" customWidth="1"/>
    <col min="16132" max="16132" width="40.42578125" style="620" customWidth="1"/>
    <col min="16133" max="16133" width="15" style="620" customWidth="1"/>
    <col min="16134" max="16149" width="10" style="620"/>
    <col min="16150" max="16151" width="1.5703125" style="620" bestFit="1" customWidth="1"/>
    <col min="16152" max="16384" width="10" style="620"/>
  </cols>
  <sheetData>
    <row r="1" spans="1:11" s="1037" customFormat="1" ht="36" customHeight="1">
      <c r="A1" s="1703" t="s">
        <v>789</v>
      </c>
      <c r="B1" s="1703"/>
      <c r="C1" s="1703"/>
      <c r="D1" s="1703"/>
    </row>
    <row r="2" spans="1:11" s="1037" customFormat="1" ht="36" customHeight="1">
      <c r="A2" s="1704" t="s">
        <v>790</v>
      </c>
      <c r="B2" s="1704"/>
      <c r="C2" s="1704"/>
      <c r="D2" s="1704"/>
    </row>
    <row r="3" spans="1:11" s="924" customFormat="1" ht="51" customHeight="1">
      <c r="A3" s="925" t="s">
        <v>764</v>
      </c>
      <c r="B3" s="925" t="s">
        <v>767</v>
      </c>
      <c r="C3" s="925" t="s">
        <v>765</v>
      </c>
      <c r="D3" s="925" t="s">
        <v>766</v>
      </c>
    </row>
    <row r="4" spans="1:11" s="1038" customFormat="1" ht="27" customHeight="1">
      <c r="A4" s="1040">
        <v>1</v>
      </c>
      <c r="B4" s="1041" t="s">
        <v>799</v>
      </c>
      <c r="C4" s="1042" t="s">
        <v>795</v>
      </c>
      <c r="D4" s="1041" t="s">
        <v>794</v>
      </c>
    </row>
    <row r="5" spans="1:11" s="1038" customFormat="1" ht="27" customHeight="1">
      <c r="A5" s="1043">
        <v>2</v>
      </c>
      <c r="B5" s="1044" t="s">
        <v>169</v>
      </c>
      <c r="C5" s="1045" t="s">
        <v>809</v>
      </c>
      <c r="D5" s="1046" t="s">
        <v>782</v>
      </c>
    </row>
    <row r="6" spans="1:11" s="1038" customFormat="1" ht="27" customHeight="1">
      <c r="A6" s="1043">
        <v>3</v>
      </c>
      <c r="B6" s="1044" t="s">
        <v>284</v>
      </c>
      <c r="C6" s="1047" t="s">
        <v>658</v>
      </c>
      <c r="D6" s="1046" t="s">
        <v>783</v>
      </c>
    </row>
    <row r="7" spans="1:11" s="1038" customFormat="1" ht="27" customHeight="1">
      <c r="A7" s="1043">
        <v>4</v>
      </c>
      <c r="B7" s="1044" t="s">
        <v>171</v>
      </c>
      <c r="C7" s="1045" t="s">
        <v>659</v>
      </c>
      <c r="D7" s="1046" t="s">
        <v>784</v>
      </c>
    </row>
    <row r="8" spans="1:11" s="1038" customFormat="1" ht="27" customHeight="1">
      <c r="A8" s="1043">
        <v>5</v>
      </c>
      <c r="B8" s="1044" t="s">
        <v>172</v>
      </c>
      <c r="C8" s="1045" t="s">
        <v>660</v>
      </c>
      <c r="D8" s="1046" t="s">
        <v>785</v>
      </c>
    </row>
    <row r="9" spans="1:11" s="1038" customFormat="1" ht="27" customHeight="1">
      <c r="A9" s="1043">
        <v>6</v>
      </c>
      <c r="B9" s="1044" t="s">
        <v>173</v>
      </c>
      <c r="C9" s="1047" t="s">
        <v>661</v>
      </c>
      <c r="D9" s="1046" t="s">
        <v>786</v>
      </c>
    </row>
    <row r="10" spans="1:11" s="1038" customFormat="1" ht="27" customHeight="1">
      <c r="A10" s="1043">
        <v>7</v>
      </c>
      <c r="B10" s="1044" t="s">
        <v>174</v>
      </c>
      <c r="C10" s="1047" t="s">
        <v>662</v>
      </c>
      <c r="D10" s="1046" t="s">
        <v>787</v>
      </c>
    </row>
    <row r="11" spans="1:11" s="1038" customFormat="1" ht="27" customHeight="1">
      <c r="A11" s="1043">
        <v>8</v>
      </c>
      <c r="B11" s="1048" t="s">
        <v>175</v>
      </c>
      <c r="C11" s="1049" t="s">
        <v>663</v>
      </c>
      <c r="D11" s="1048" t="s">
        <v>788</v>
      </c>
    </row>
    <row r="12" spans="1:11" s="1038" customFormat="1" ht="27" customHeight="1">
      <c r="A12" s="1043">
        <v>9</v>
      </c>
      <c r="B12" s="1046" t="s">
        <v>176</v>
      </c>
      <c r="C12" s="1047" t="s">
        <v>664</v>
      </c>
      <c r="D12" s="1046" t="s">
        <v>772</v>
      </c>
    </row>
    <row r="13" spans="1:11" s="1038" customFormat="1" ht="27" customHeight="1">
      <c r="A13" s="1043">
        <v>10</v>
      </c>
      <c r="B13" s="1046" t="s">
        <v>177</v>
      </c>
      <c r="C13" s="1047" t="s">
        <v>665</v>
      </c>
      <c r="D13" s="1046" t="s">
        <v>773</v>
      </c>
    </row>
    <row r="14" spans="1:11" s="1038" customFormat="1" ht="27" customHeight="1">
      <c r="A14" s="1043">
        <v>11</v>
      </c>
      <c r="B14" s="1044" t="s">
        <v>178</v>
      </c>
      <c r="C14" s="1050" t="s">
        <v>666</v>
      </c>
      <c r="D14" s="1048" t="s">
        <v>774</v>
      </c>
    </row>
    <row r="15" spans="1:11" s="1038" customFormat="1" ht="27" customHeight="1">
      <c r="A15" s="1043">
        <v>12</v>
      </c>
      <c r="B15" s="1046" t="s">
        <v>179</v>
      </c>
      <c r="C15" s="1047" t="s">
        <v>667</v>
      </c>
      <c r="D15" s="1046" t="s">
        <v>775</v>
      </c>
      <c r="G15" s="1039"/>
      <c r="K15" s="624"/>
    </row>
    <row r="16" spans="1:11" s="1038" customFormat="1" ht="27" customHeight="1">
      <c r="A16" s="1043">
        <v>13</v>
      </c>
      <c r="B16" s="1046" t="s">
        <v>180</v>
      </c>
      <c r="C16" s="1047" t="s">
        <v>668</v>
      </c>
      <c r="D16" s="1046" t="s">
        <v>776</v>
      </c>
    </row>
    <row r="17" spans="1:5" s="1038" customFormat="1" ht="27" customHeight="1">
      <c r="A17" s="1043">
        <v>14</v>
      </c>
      <c r="B17" s="1051" t="s">
        <v>181</v>
      </c>
      <c r="C17" s="1049" t="s">
        <v>669</v>
      </c>
      <c r="D17" s="1052" t="s">
        <v>777</v>
      </c>
    </row>
    <row r="18" spans="1:5" s="1038" customFormat="1" ht="27" customHeight="1">
      <c r="A18" s="1043">
        <v>15</v>
      </c>
      <c r="B18" s="1046" t="s">
        <v>182</v>
      </c>
      <c r="C18" s="1047" t="s">
        <v>670</v>
      </c>
      <c r="D18" s="1046" t="s">
        <v>771</v>
      </c>
    </row>
    <row r="19" spans="1:5" s="1038" customFormat="1" ht="27" customHeight="1">
      <c r="A19" s="1043">
        <v>16</v>
      </c>
      <c r="B19" s="1046" t="s">
        <v>183</v>
      </c>
      <c r="C19" s="1047" t="s">
        <v>671</v>
      </c>
      <c r="D19" s="1046" t="s">
        <v>778</v>
      </c>
    </row>
    <row r="20" spans="1:5" s="1038" customFormat="1" ht="27" customHeight="1">
      <c r="A20" s="1043">
        <v>17</v>
      </c>
      <c r="B20" s="1046" t="s">
        <v>184</v>
      </c>
      <c r="C20" s="1047" t="s">
        <v>672</v>
      </c>
      <c r="D20" s="1046" t="s">
        <v>779</v>
      </c>
    </row>
    <row r="21" spans="1:5" s="1038" customFormat="1" ht="27" customHeight="1">
      <c r="A21" s="1043">
        <v>18</v>
      </c>
      <c r="B21" s="1044" t="s">
        <v>796</v>
      </c>
      <c r="C21" s="1047" t="s">
        <v>798</v>
      </c>
      <c r="D21" s="1046" t="s">
        <v>797</v>
      </c>
    </row>
    <row r="22" spans="1:5" s="1038" customFormat="1" ht="27" customHeight="1">
      <c r="A22" s="1043">
        <v>19</v>
      </c>
      <c r="B22" s="1046" t="s">
        <v>344</v>
      </c>
      <c r="C22" s="1047" t="s">
        <v>673</v>
      </c>
      <c r="D22" s="1046" t="s">
        <v>780</v>
      </c>
    </row>
    <row r="23" spans="1:5" s="1038" customFormat="1" ht="27" customHeight="1">
      <c r="A23" s="1043">
        <v>20</v>
      </c>
      <c r="B23" s="1046" t="s">
        <v>185</v>
      </c>
      <c r="C23" s="1047" t="s">
        <v>674</v>
      </c>
      <c r="D23" s="1046" t="s">
        <v>781</v>
      </c>
    </row>
    <row r="24" spans="1:5" s="1038" customFormat="1" ht="27" customHeight="1">
      <c r="A24" s="1043">
        <v>21</v>
      </c>
      <c r="B24" s="1044" t="s">
        <v>186</v>
      </c>
      <c r="C24" s="1053" t="s">
        <v>675</v>
      </c>
      <c r="D24" s="1046" t="s">
        <v>768</v>
      </c>
    </row>
    <row r="25" spans="1:5" s="1038" customFormat="1" ht="27" customHeight="1">
      <c r="A25" s="1043">
        <v>22</v>
      </c>
      <c r="B25" s="1046" t="s">
        <v>187</v>
      </c>
      <c r="C25" s="1047" t="s">
        <v>676</v>
      </c>
      <c r="D25" s="1046" t="s">
        <v>769</v>
      </c>
    </row>
    <row r="26" spans="1:5" s="1038" customFormat="1" ht="27" customHeight="1">
      <c r="A26" s="1054">
        <v>23</v>
      </c>
      <c r="B26" s="1055" t="s">
        <v>192</v>
      </c>
      <c r="C26" s="1056" t="s">
        <v>677</v>
      </c>
      <c r="D26" s="1055" t="s">
        <v>770</v>
      </c>
    </row>
    <row r="27" spans="1:5" s="1037" customFormat="1" ht="15" customHeight="1"/>
    <row r="28" spans="1:5" s="1057" customFormat="1" ht="26.25" customHeight="1">
      <c r="A28" s="1702" t="s">
        <v>678</v>
      </c>
      <c r="B28" s="1702"/>
      <c r="C28" s="1702"/>
      <c r="D28" s="1702"/>
    </row>
    <row r="29" spans="1:5" s="1057" customFormat="1" ht="26.25" customHeight="1">
      <c r="A29" s="1702" t="s">
        <v>679</v>
      </c>
      <c r="B29" s="1702"/>
      <c r="C29" s="1702"/>
      <c r="D29" s="1702"/>
      <c r="E29" s="1058"/>
    </row>
    <row r="30" spans="1:5">
      <c r="D30" s="621"/>
    </row>
    <row r="57" spans="22:23">
      <c r="V57" s="620">
        <v>0</v>
      </c>
      <c r="W57" s="620">
        <v>0</v>
      </c>
    </row>
  </sheetData>
  <mergeCells count="4">
    <mergeCell ref="A28:D28"/>
    <mergeCell ref="A29:D29"/>
    <mergeCell ref="A1:D1"/>
    <mergeCell ref="A2:D2"/>
  </mergeCells>
  <printOptions horizontalCentered="1"/>
  <pageMargins left="0.7" right="0.7" top="0.7" bottom="0.7" header="0.3" footer="0.3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86"/>
  <sheetViews>
    <sheetView view="pageBreakPreview" zoomScaleNormal="100" zoomScaleSheetLayoutView="100" workbookViewId="0">
      <selection sqref="A1:XFD1048576"/>
    </sheetView>
  </sheetViews>
  <sheetFormatPr defaultRowHeight="21"/>
  <cols>
    <col min="1" max="1" width="5.85546875" style="64" bestFit="1" customWidth="1"/>
    <col min="2" max="2" width="5.7109375" style="449" customWidth="1"/>
    <col min="3" max="3" width="3.28515625" style="64" customWidth="1"/>
    <col min="4" max="4" width="56.42578125" style="64" customWidth="1"/>
    <col min="5" max="6" width="12.5703125" style="64" customWidth="1"/>
    <col min="7" max="7" width="12.140625" style="64" customWidth="1"/>
    <col min="8" max="8" width="9.7109375" style="64" bestFit="1" customWidth="1"/>
    <col min="9" max="9" width="9" style="64"/>
    <col min="10" max="10" width="9.7109375" style="64" bestFit="1" customWidth="1"/>
    <col min="11" max="256" width="9" style="64"/>
    <col min="257" max="257" width="9.140625" style="64" customWidth="1"/>
    <col min="258" max="258" width="4.28515625" style="64" customWidth="1"/>
    <col min="259" max="259" width="3.28515625" style="64" customWidth="1"/>
    <col min="260" max="260" width="53.85546875" style="64" customWidth="1"/>
    <col min="261" max="261" width="12.42578125" style="64" customWidth="1"/>
    <col min="262" max="263" width="11.7109375" style="64" customWidth="1"/>
    <col min="264" max="512" width="9" style="64"/>
    <col min="513" max="513" width="9.140625" style="64" customWidth="1"/>
    <col min="514" max="514" width="4.28515625" style="64" customWidth="1"/>
    <col min="515" max="515" width="3.28515625" style="64" customWidth="1"/>
    <col min="516" max="516" width="53.85546875" style="64" customWidth="1"/>
    <col min="517" max="517" width="12.42578125" style="64" customWidth="1"/>
    <col min="518" max="519" width="11.7109375" style="64" customWidth="1"/>
    <col min="520" max="768" width="9" style="64"/>
    <col min="769" max="769" width="9.140625" style="64" customWidth="1"/>
    <col min="770" max="770" width="4.28515625" style="64" customWidth="1"/>
    <col min="771" max="771" width="3.28515625" style="64" customWidth="1"/>
    <col min="772" max="772" width="53.85546875" style="64" customWidth="1"/>
    <col min="773" max="773" width="12.42578125" style="64" customWidth="1"/>
    <col min="774" max="775" width="11.7109375" style="64" customWidth="1"/>
    <col min="776" max="1024" width="9" style="64"/>
    <col min="1025" max="1025" width="9.140625" style="64" customWidth="1"/>
    <col min="1026" max="1026" width="4.28515625" style="64" customWidth="1"/>
    <col min="1027" max="1027" width="3.28515625" style="64" customWidth="1"/>
    <col min="1028" max="1028" width="53.85546875" style="64" customWidth="1"/>
    <col min="1029" max="1029" width="12.42578125" style="64" customWidth="1"/>
    <col min="1030" max="1031" width="11.7109375" style="64" customWidth="1"/>
    <col min="1032" max="1280" width="9" style="64"/>
    <col min="1281" max="1281" width="9.140625" style="64" customWidth="1"/>
    <col min="1282" max="1282" width="4.28515625" style="64" customWidth="1"/>
    <col min="1283" max="1283" width="3.28515625" style="64" customWidth="1"/>
    <col min="1284" max="1284" width="53.85546875" style="64" customWidth="1"/>
    <col min="1285" max="1285" width="12.42578125" style="64" customWidth="1"/>
    <col min="1286" max="1287" width="11.7109375" style="64" customWidth="1"/>
    <col min="1288" max="1536" width="9" style="64"/>
    <col min="1537" max="1537" width="9.140625" style="64" customWidth="1"/>
    <col min="1538" max="1538" width="4.28515625" style="64" customWidth="1"/>
    <col min="1539" max="1539" width="3.28515625" style="64" customWidth="1"/>
    <col min="1540" max="1540" width="53.85546875" style="64" customWidth="1"/>
    <col min="1541" max="1541" width="12.42578125" style="64" customWidth="1"/>
    <col min="1542" max="1543" width="11.7109375" style="64" customWidth="1"/>
    <col min="1544" max="1792" width="9" style="64"/>
    <col min="1793" max="1793" width="9.140625" style="64" customWidth="1"/>
    <col min="1794" max="1794" width="4.28515625" style="64" customWidth="1"/>
    <col min="1795" max="1795" width="3.28515625" style="64" customWidth="1"/>
    <col min="1796" max="1796" width="53.85546875" style="64" customWidth="1"/>
    <col min="1797" max="1797" width="12.42578125" style="64" customWidth="1"/>
    <col min="1798" max="1799" width="11.7109375" style="64" customWidth="1"/>
    <col min="1800" max="2048" width="9" style="64"/>
    <col min="2049" max="2049" width="9.140625" style="64" customWidth="1"/>
    <col min="2050" max="2050" width="4.28515625" style="64" customWidth="1"/>
    <col min="2051" max="2051" width="3.28515625" style="64" customWidth="1"/>
    <col min="2052" max="2052" width="53.85546875" style="64" customWidth="1"/>
    <col min="2053" max="2053" width="12.42578125" style="64" customWidth="1"/>
    <col min="2054" max="2055" width="11.7109375" style="64" customWidth="1"/>
    <col min="2056" max="2304" width="9" style="64"/>
    <col min="2305" max="2305" width="9.140625" style="64" customWidth="1"/>
    <col min="2306" max="2306" width="4.28515625" style="64" customWidth="1"/>
    <col min="2307" max="2307" width="3.28515625" style="64" customWidth="1"/>
    <col min="2308" max="2308" width="53.85546875" style="64" customWidth="1"/>
    <col min="2309" max="2309" width="12.42578125" style="64" customWidth="1"/>
    <col min="2310" max="2311" width="11.7109375" style="64" customWidth="1"/>
    <col min="2312" max="2560" width="9" style="64"/>
    <col min="2561" max="2561" width="9.140625" style="64" customWidth="1"/>
    <col min="2562" max="2562" width="4.28515625" style="64" customWidth="1"/>
    <col min="2563" max="2563" width="3.28515625" style="64" customWidth="1"/>
    <col min="2564" max="2564" width="53.85546875" style="64" customWidth="1"/>
    <col min="2565" max="2565" width="12.42578125" style="64" customWidth="1"/>
    <col min="2566" max="2567" width="11.7109375" style="64" customWidth="1"/>
    <col min="2568" max="2816" width="9" style="64"/>
    <col min="2817" max="2817" width="9.140625" style="64" customWidth="1"/>
    <col min="2818" max="2818" width="4.28515625" style="64" customWidth="1"/>
    <col min="2819" max="2819" width="3.28515625" style="64" customWidth="1"/>
    <col min="2820" max="2820" width="53.85546875" style="64" customWidth="1"/>
    <col min="2821" max="2821" width="12.42578125" style="64" customWidth="1"/>
    <col min="2822" max="2823" width="11.7109375" style="64" customWidth="1"/>
    <col min="2824" max="3072" width="9" style="64"/>
    <col min="3073" max="3073" width="9.140625" style="64" customWidth="1"/>
    <col min="3074" max="3074" width="4.28515625" style="64" customWidth="1"/>
    <col min="3075" max="3075" width="3.28515625" style="64" customWidth="1"/>
    <col min="3076" max="3076" width="53.85546875" style="64" customWidth="1"/>
    <col min="3077" max="3077" width="12.42578125" style="64" customWidth="1"/>
    <col min="3078" max="3079" width="11.7109375" style="64" customWidth="1"/>
    <col min="3080" max="3328" width="9" style="64"/>
    <col min="3329" max="3329" width="9.140625" style="64" customWidth="1"/>
    <col min="3330" max="3330" width="4.28515625" style="64" customWidth="1"/>
    <col min="3331" max="3331" width="3.28515625" style="64" customWidth="1"/>
    <col min="3332" max="3332" width="53.85546875" style="64" customWidth="1"/>
    <col min="3333" max="3333" width="12.42578125" style="64" customWidth="1"/>
    <col min="3334" max="3335" width="11.7109375" style="64" customWidth="1"/>
    <col min="3336" max="3584" width="9" style="64"/>
    <col min="3585" max="3585" width="9.140625" style="64" customWidth="1"/>
    <col min="3586" max="3586" width="4.28515625" style="64" customWidth="1"/>
    <col min="3587" max="3587" width="3.28515625" style="64" customWidth="1"/>
    <col min="3588" max="3588" width="53.85546875" style="64" customWidth="1"/>
    <col min="3589" max="3589" width="12.42578125" style="64" customWidth="1"/>
    <col min="3590" max="3591" width="11.7109375" style="64" customWidth="1"/>
    <col min="3592" max="3840" width="9" style="64"/>
    <col min="3841" max="3841" width="9.140625" style="64" customWidth="1"/>
    <col min="3842" max="3842" width="4.28515625" style="64" customWidth="1"/>
    <col min="3843" max="3843" width="3.28515625" style="64" customWidth="1"/>
    <col min="3844" max="3844" width="53.85546875" style="64" customWidth="1"/>
    <col min="3845" max="3845" width="12.42578125" style="64" customWidth="1"/>
    <col min="3846" max="3847" width="11.7109375" style="64" customWidth="1"/>
    <col min="3848" max="4096" width="9" style="64"/>
    <col min="4097" max="4097" width="9.140625" style="64" customWidth="1"/>
    <col min="4098" max="4098" width="4.28515625" style="64" customWidth="1"/>
    <col min="4099" max="4099" width="3.28515625" style="64" customWidth="1"/>
    <col min="4100" max="4100" width="53.85546875" style="64" customWidth="1"/>
    <col min="4101" max="4101" width="12.42578125" style="64" customWidth="1"/>
    <col min="4102" max="4103" width="11.7109375" style="64" customWidth="1"/>
    <col min="4104" max="4352" width="9" style="64"/>
    <col min="4353" max="4353" width="9.140625" style="64" customWidth="1"/>
    <col min="4354" max="4354" width="4.28515625" style="64" customWidth="1"/>
    <col min="4355" max="4355" width="3.28515625" style="64" customWidth="1"/>
    <col min="4356" max="4356" width="53.85546875" style="64" customWidth="1"/>
    <col min="4357" max="4357" width="12.42578125" style="64" customWidth="1"/>
    <col min="4358" max="4359" width="11.7109375" style="64" customWidth="1"/>
    <col min="4360" max="4608" width="9" style="64"/>
    <col min="4609" max="4609" width="9.140625" style="64" customWidth="1"/>
    <col min="4610" max="4610" width="4.28515625" style="64" customWidth="1"/>
    <col min="4611" max="4611" width="3.28515625" style="64" customWidth="1"/>
    <col min="4612" max="4612" width="53.85546875" style="64" customWidth="1"/>
    <col min="4613" max="4613" width="12.42578125" style="64" customWidth="1"/>
    <col min="4614" max="4615" width="11.7109375" style="64" customWidth="1"/>
    <col min="4616" max="4864" width="9" style="64"/>
    <col min="4865" max="4865" width="9.140625" style="64" customWidth="1"/>
    <col min="4866" max="4866" width="4.28515625" style="64" customWidth="1"/>
    <col min="4867" max="4867" width="3.28515625" style="64" customWidth="1"/>
    <col min="4868" max="4868" width="53.85546875" style="64" customWidth="1"/>
    <col min="4869" max="4869" width="12.42578125" style="64" customWidth="1"/>
    <col min="4870" max="4871" width="11.7109375" style="64" customWidth="1"/>
    <col min="4872" max="5120" width="9" style="64"/>
    <col min="5121" max="5121" width="9.140625" style="64" customWidth="1"/>
    <col min="5122" max="5122" width="4.28515625" style="64" customWidth="1"/>
    <col min="5123" max="5123" width="3.28515625" style="64" customWidth="1"/>
    <col min="5124" max="5124" width="53.85546875" style="64" customWidth="1"/>
    <col min="5125" max="5125" width="12.42578125" style="64" customWidth="1"/>
    <col min="5126" max="5127" width="11.7109375" style="64" customWidth="1"/>
    <col min="5128" max="5376" width="9" style="64"/>
    <col min="5377" max="5377" width="9.140625" style="64" customWidth="1"/>
    <col min="5378" max="5378" width="4.28515625" style="64" customWidth="1"/>
    <col min="5379" max="5379" width="3.28515625" style="64" customWidth="1"/>
    <col min="5380" max="5380" width="53.85546875" style="64" customWidth="1"/>
    <col min="5381" max="5381" width="12.42578125" style="64" customWidth="1"/>
    <col min="5382" max="5383" width="11.7109375" style="64" customWidth="1"/>
    <col min="5384" max="5632" width="9" style="64"/>
    <col min="5633" max="5633" width="9.140625" style="64" customWidth="1"/>
    <col min="5634" max="5634" width="4.28515625" style="64" customWidth="1"/>
    <col min="5635" max="5635" width="3.28515625" style="64" customWidth="1"/>
    <col min="5636" max="5636" width="53.85546875" style="64" customWidth="1"/>
    <col min="5637" max="5637" width="12.42578125" style="64" customWidth="1"/>
    <col min="5638" max="5639" width="11.7109375" style="64" customWidth="1"/>
    <col min="5640" max="5888" width="9" style="64"/>
    <col min="5889" max="5889" width="9.140625" style="64" customWidth="1"/>
    <col min="5890" max="5890" width="4.28515625" style="64" customWidth="1"/>
    <col min="5891" max="5891" width="3.28515625" style="64" customWidth="1"/>
    <col min="5892" max="5892" width="53.85546875" style="64" customWidth="1"/>
    <col min="5893" max="5893" width="12.42578125" style="64" customWidth="1"/>
    <col min="5894" max="5895" width="11.7109375" style="64" customWidth="1"/>
    <col min="5896" max="6144" width="9" style="64"/>
    <col min="6145" max="6145" width="9.140625" style="64" customWidth="1"/>
    <col min="6146" max="6146" width="4.28515625" style="64" customWidth="1"/>
    <col min="6147" max="6147" width="3.28515625" style="64" customWidth="1"/>
    <col min="6148" max="6148" width="53.85546875" style="64" customWidth="1"/>
    <col min="6149" max="6149" width="12.42578125" style="64" customWidth="1"/>
    <col min="6150" max="6151" width="11.7109375" style="64" customWidth="1"/>
    <col min="6152" max="6400" width="9" style="64"/>
    <col min="6401" max="6401" width="9.140625" style="64" customWidth="1"/>
    <col min="6402" max="6402" width="4.28515625" style="64" customWidth="1"/>
    <col min="6403" max="6403" width="3.28515625" style="64" customWidth="1"/>
    <col min="6404" max="6404" width="53.85546875" style="64" customWidth="1"/>
    <col min="6405" max="6405" width="12.42578125" style="64" customWidth="1"/>
    <col min="6406" max="6407" width="11.7109375" style="64" customWidth="1"/>
    <col min="6408" max="6656" width="9" style="64"/>
    <col min="6657" max="6657" width="9.140625" style="64" customWidth="1"/>
    <col min="6658" max="6658" width="4.28515625" style="64" customWidth="1"/>
    <col min="6659" max="6659" width="3.28515625" style="64" customWidth="1"/>
    <col min="6660" max="6660" width="53.85546875" style="64" customWidth="1"/>
    <col min="6661" max="6661" width="12.42578125" style="64" customWidth="1"/>
    <col min="6662" max="6663" width="11.7109375" style="64" customWidth="1"/>
    <col min="6664" max="6912" width="9" style="64"/>
    <col min="6913" max="6913" width="9.140625" style="64" customWidth="1"/>
    <col min="6914" max="6914" width="4.28515625" style="64" customWidth="1"/>
    <col min="6915" max="6915" width="3.28515625" style="64" customWidth="1"/>
    <col min="6916" max="6916" width="53.85546875" style="64" customWidth="1"/>
    <col min="6917" max="6917" width="12.42578125" style="64" customWidth="1"/>
    <col min="6918" max="6919" width="11.7109375" style="64" customWidth="1"/>
    <col min="6920" max="7168" width="9" style="64"/>
    <col min="7169" max="7169" width="9.140625" style="64" customWidth="1"/>
    <col min="7170" max="7170" width="4.28515625" style="64" customWidth="1"/>
    <col min="7171" max="7171" width="3.28515625" style="64" customWidth="1"/>
    <col min="7172" max="7172" width="53.85546875" style="64" customWidth="1"/>
    <col min="7173" max="7173" width="12.42578125" style="64" customWidth="1"/>
    <col min="7174" max="7175" width="11.7109375" style="64" customWidth="1"/>
    <col min="7176" max="7424" width="9" style="64"/>
    <col min="7425" max="7425" width="9.140625" style="64" customWidth="1"/>
    <col min="7426" max="7426" width="4.28515625" style="64" customWidth="1"/>
    <col min="7427" max="7427" width="3.28515625" style="64" customWidth="1"/>
    <col min="7428" max="7428" width="53.85546875" style="64" customWidth="1"/>
    <col min="7429" max="7429" width="12.42578125" style="64" customWidth="1"/>
    <col min="7430" max="7431" width="11.7109375" style="64" customWidth="1"/>
    <col min="7432" max="7680" width="9" style="64"/>
    <col min="7681" max="7681" width="9.140625" style="64" customWidth="1"/>
    <col min="7682" max="7682" width="4.28515625" style="64" customWidth="1"/>
    <col min="7683" max="7683" width="3.28515625" style="64" customWidth="1"/>
    <col min="7684" max="7684" width="53.85546875" style="64" customWidth="1"/>
    <col min="7685" max="7685" width="12.42578125" style="64" customWidth="1"/>
    <col min="7686" max="7687" width="11.7109375" style="64" customWidth="1"/>
    <col min="7688" max="7936" width="9" style="64"/>
    <col min="7937" max="7937" width="9.140625" style="64" customWidth="1"/>
    <col min="7938" max="7938" width="4.28515625" style="64" customWidth="1"/>
    <col min="7939" max="7939" width="3.28515625" style="64" customWidth="1"/>
    <col min="7940" max="7940" width="53.85546875" style="64" customWidth="1"/>
    <col min="7941" max="7941" width="12.42578125" style="64" customWidth="1"/>
    <col min="7942" max="7943" width="11.7109375" style="64" customWidth="1"/>
    <col min="7944" max="8192" width="9" style="64"/>
    <col min="8193" max="8193" width="9.140625" style="64" customWidth="1"/>
    <col min="8194" max="8194" width="4.28515625" style="64" customWidth="1"/>
    <col min="8195" max="8195" width="3.28515625" style="64" customWidth="1"/>
    <col min="8196" max="8196" width="53.85546875" style="64" customWidth="1"/>
    <col min="8197" max="8197" width="12.42578125" style="64" customWidth="1"/>
    <col min="8198" max="8199" width="11.7109375" style="64" customWidth="1"/>
    <col min="8200" max="8448" width="9" style="64"/>
    <col min="8449" max="8449" width="9.140625" style="64" customWidth="1"/>
    <col min="8450" max="8450" width="4.28515625" style="64" customWidth="1"/>
    <col min="8451" max="8451" width="3.28515625" style="64" customWidth="1"/>
    <col min="8452" max="8452" width="53.85546875" style="64" customWidth="1"/>
    <col min="8453" max="8453" width="12.42578125" style="64" customWidth="1"/>
    <col min="8454" max="8455" width="11.7109375" style="64" customWidth="1"/>
    <col min="8456" max="8704" width="9" style="64"/>
    <col min="8705" max="8705" width="9.140625" style="64" customWidth="1"/>
    <col min="8706" max="8706" width="4.28515625" style="64" customWidth="1"/>
    <col min="8707" max="8707" width="3.28515625" style="64" customWidth="1"/>
    <col min="8708" max="8708" width="53.85546875" style="64" customWidth="1"/>
    <col min="8709" max="8709" width="12.42578125" style="64" customWidth="1"/>
    <col min="8710" max="8711" width="11.7109375" style="64" customWidth="1"/>
    <col min="8712" max="8960" width="9" style="64"/>
    <col min="8961" max="8961" width="9.140625" style="64" customWidth="1"/>
    <col min="8962" max="8962" width="4.28515625" style="64" customWidth="1"/>
    <col min="8963" max="8963" width="3.28515625" style="64" customWidth="1"/>
    <col min="8964" max="8964" width="53.85546875" style="64" customWidth="1"/>
    <col min="8965" max="8965" width="12.42578125" style="64" customWidth="1"/>
    <col min="8966" max="8967" width="11.7109375" style="64" customWidth="1"/>
    <col min="8968" max="9216" width="9" style="64"/>
    <col min="9217" max="9217" width="9.140625" style="64" customWidth="1"/>
    <col min="9218" max="9218" width="4.28515625" style="64" customWidth="1"/>
    <col min="9219" max="9219" width="3.28515625" style="64" customWidth="1"/>
    <col min="9220" max="9220" width="53.85546875" style="64" customWidth="1"/>
    <col min="9221" max="9221" width="12.42578125" style="64" customWidth="1"/>
    <col min="9222" max="9223" width="11.7109375" style="64" customWidth="1"/>
    <col min="9224" max="9472" width="9" style="64"/>
    <col min="9473" max="9473" width="9.140625" style="64" customWidth="1"/>
    <col min="9474" max="9474" width="4.28515625" style="64" customWidth="1"/>
    <col min="9475" max="9475" width="3.28515625" style="64" customWidth="1"/>
    <col min="9476" max="9476" width="53.85546875" style="64" customWidth="1"/>
    <col min="9477" max="9477" width="12.42578125" style="64" customWidth="1"/>
    <col min="9478" max="9479" width="11.7109375" style="64" customWidth="1"/>
    <col min="9480" max="9728" width="9" style="64"/>
    <col min="9729" max="9729" width="9.140625" style="64" customWidth="1"/>
    <col min="9730" max="9730" width="4.28515625" style="64" customWidth="1"/>
    <col min="9731" max="9731" width="3.28515625" style="64" customWidth="1"/>
    <col min="9732" max="9732" width="53.85546875" style="64" customWidth="1"/>
    <col min="9733" max="9733" width="12.42578125" style="64" customWidth="1"/>
    <col min="9734" max="9735" width="11.7109375" style="64" customWidth="1"/>
    <col min="9736" max="9984" width="9" style="64"/>
    <col min="9985" max="9985" width="9.140625" style="64" customWidth="1"/>
    <col min="9986" max="9986" width="4.28515625" style="64" customWidth="1"/>
    <col min="9987" max="9987" width="3.28515625" style="64" customWidth="1"/>
    <col min="9988" max="9988" width="53.85546875" style="64" customWidth="1"/>
    <col min="9989" max="9989" width="12.42578125" style="64" customWidth="1"/>
    <col min="9990" max="9991" width="11.7109375" style="64" customWidth="1"/>
    <col min="9992" max="10240" width="9" style="64"/>
    <col min="10241" max="10241" width="9.140625" style="64" customWidth="1"/>
    <col min="10242" max="10242" width="4.28515625" style="64" customWidth="1"/>
    <col min="10243" max="10243" width="3.28515625" style="64" customWidth="1"/>
    <col min="10244" max="10244" width="53.85546875" style="64" customWidth="1"/>
    <col min="10245" max="10245" width="12.42578125" style="64" customWidth="1"/>
    <col min="10246" max="10247" width="11.7109375" style="64" customWidth="1"/>
    <col min="10248" max="10496" width="9" style="64"/>
    <col min="10497" max="10497" width="9.140625" style="64" customWidth="1"/>
    <col min="10498" max="10498" width="4.28515625" style="64" customWidth="1"/>
    <col min="10499" max="10499" width="3.28515625" style="64" customWidth="1"/>
    <col min="10500" max="10500" width="53.85546875" style="64" customWidth="1"/>
    <col min="10501" max="10501" width="12.42578125" style="64" customWidth="1"/>
    <col min="10502" max="10503" width="11.7109375" style="64" customWidth="1"/>
    <col min="10504" max="10752" width="9" style="64"/>
    <col min="10753" max="10753" width="9.140625" style="64" customWidth="1"/>
    <col min="10754" max="10754" width="4.28515625" style="64" customWidth="1"/>
    <col min="10755" max="10755" width="3.28515625" style="64" customWidth="1"/>
    <col min="10756" max="10756" width="53.85546875" style="64" customWidth="1"/>
    <col min="10757" max="10757" width="12.42578125" style="64" customWidth="1"/>
    <col min="10758" max="10759" width="11.7109375" style="64" customWidth="1"/>
    <col min="10760" max="11008" width="9" style="64"/>
    <col min="11009" max="11009" width="9.140625" style="64" customWidth="1"/>
    <col min="11010" max="11010" width="4.28515625" style="64" customWidth="1"/>
    <col min="11011" max="11011" width="3.28515625" style="64" customWidth="1"/>
    <col min="11012" max="11012" width="53.85546875" style="64" customWidth="1"/>
    <col min="11013" max="11013" width="12.42578125" style="64" customWidth="1"/>
    <col min="11014" max="11015" width="11.7109375" style="64" customWidth="1"/>
    <col min="11016" max="11264" width="9" style="64"/>
    <col min="11265" max="11265" width="9.140625" style="64" customWidth="1"/>
    <col min="11266" max="11266" width="4.28515625" style="64" customWidth="1"/>
    <col min="11267" max="11267" width="3.28515625" style="64" customWidth="1"/>
    <col min="11268" max="11268" width="53.85546875" style="64" customWidth="1"/>
    <col min="11269" max="11269" width="12.42578125" style="64" customWidth="1"/>
    <col min="11270" max="11271" width="11.7109375" style="64" customWidth="1"/>
    <col min="11272" max="11520" width="9" style="64"/>
    <col min="11521" max="11521" width="9.140625" style="64" customWidth="1"/>
    <col min="11522" max="11522" width="4.28515625" style="64" customWidth="1"/>
    <col min="11523" max="11523" width="3.28515625" style="64" customWidth="1"/>
    <col min="11524" max="11524" width="53.85546875" style="64" customWidth="1"/>
    <col min="11525" max="11525" width="12.42578125" style="64" customWidth="1"/>
    <col min="11526" max="11527" width="11.7109375" style="64" customWidth="1"/>
    <col min="11528" max="11776" width="9" style="64"/>
    <col min="11777" max="11777" width="9.140625" style="64" customWidth="1"/>
    <col min="11778" max="11778" width="4.28515625" style="64" customWidth="1"/>
    <col min="11779" max="11779" width="3.28515625" style="64" customWidth="1"/>
    <col min="11780" max="11780" width="53.85546875" style="64" customWidth="1"/>
    <col min="11781" max="11781" width="12.42578125" style="64" customWidth="1"/>
    <col min="11782" max="11783" width="11.7109375" style="64" customWidth="1"/>
    <col min="11784" max="12032" width="9" style="64"/>
    <col min="12033" max="12033" width="9.140625" style="64" customWidth="1"/>
    <col min="12034" max="12034" width="4.28515625" style="64" customWidth="1"/>
    <col min="12035" max="12035" width="3.28515625" style="64" customWidth="1"/>
    <col min="12036" max="12036" width="53.85546875" style="64" customWidth="1"/>
    <col min="12037" max="12037" width="12.42578125" style="64" customWidth="1"/>
    <col min="12038" max="12039" width="11.7109375" style="64" customWidth="1"/>
    <col min="12040" max="12288" width="9" style="64"/>
    <col min="12289" max="12289" width="9.140625" style="64" customWidth="1"/>
    <col min="12290" max="12290" width="4.28515625" style="64" customWidth="1"/>
    <col min="12291" max="12291" width="3.28515625" style="64" customWidth="1"/>
    <col min="12292" max="12292" width="53.85546875" style="64" customWidth="1"/>
    <col min="12293" max="12293" width="12.42578125" style="64" customWidth="1"/>
    <col min="12294" max="12295" width="11.7109375" style="64" customWidth="1"/>
    <col min="12296" max="12544" width="9" style="64"/>
    <col min="12545" max="12545" width="9.140625" style="64" customWidth="1"/>
    <col min="12546" max="12546" width="4.28515625" style="64" customWidth="1"/>
    <col min="12547" max="12547" width="3.28515625" style="64" customWidth="1"/>
    <col min="12548" max="12548" width="53.85546875" style="64" customWidth="1"/>
    <col min="12549" max="12549" width="12.42578125" style="64" customWidth="1"/>
    <col min="12550" max="12551" width="11.7109375" style="64" customWidth="1"/>
    <col min="12552" max="12800" width="9" style="64"/>
    <col min="12801" max="12801" width="9.140625" style="64" customWidth="1"/>
    <col min="12802" max="12802" width="4.28515625" style="64" customWidth="1"/>
    <col min="12803" max="12803" width="3.28515625" style="64" customWidth="1"/>
    <col min="12804" max="12804" width="53.85546875" style="64" customWidth="1"/>
    <col min="12805" max="12805" width="12.42578125" style="64" customWidth="1"/>
    <col min="12806" max="12807" width="11.7109375" style="64" customWidth="1"/>
    <col min="12808" max="13056" width="9" style="64"/>
    <col min="13057" max="13057" width="9.140625" style="64" customWidth="1"/>
    <col min="13058" max="13058" width="4.28515625" style="64" customWidth="1"/>
    <col min="13059" max="13059" width="3.28515625" style="64" customWidth="1"/>
    <col min="13060" max="13060" width="53.85546875" style="64" customWidth="1"/>
    <col min="13061" max="13061" width="12.42578125" style="64" customWidth="1"/>
    <col min="13062" max="13063" width="11.7109375" style="64" customWidth="1"/>
    <col min="13064" max="13312" width="9" style="64"/>
    <col min="13313" max="13313" width="9.140625" style="64" customWidth="1"/>
    <col min="13314" max="13314" width="4.28515625" style="64" customWidth="1"/>
    <col min="13315" max="13315" width="3.28515625" style="64" customWidth="1"/>
    <col min="13316" max="13316" width="53.85546875" style="64" customWidth="1"/>
    <col min="13317" max="13317" width="12.42578125" style="64" customWidth="1"/>
    <col min="13318" max="13319" width="11.7109375" style="64" customWidth="1"/>
    <col min="13320" max="13568" width="9" style="64"/>
    <col min="13569" max="13569" width="9.140625" style="64" customWidth="1"/>
    <col min="13570" max="13570" width="4.28515625" style="64" customWidth="1"/>
    <col min="13571" max="13571" width="3.28515625" style="64" customWidth="1"/>
    <col min="13572" max="13572" width="53.85546875" style="64" customWidth="1"/>
    <col min="13573" max="13573" width="12.42578125" style="64" customWidth="1"/>
    <col min="13574" max="13575" width="11.7109375" style="64" customWidth="1"/>
    <col min="13576" max="13824" width="9" style="64"/>
    <col min="13825" max="13825" width="9.140625" style="64" customWidth="1"/>
    <col min="13826" max="13826" width="4.28515625" style="64" customWidth="1"/>
    <col min="13827" max="13827" width="3.28515625" style="64" customWidth="1"/>
    <col min="13828" max="13828" width="53.85546875" style="64" customWidth="1"/>
    <col min="13829" max="13829" width="12.42578125" style="64" customWidth="1"/>
    <col min="13830" max="13831" width="11.7109375" style="64" customWidth="1"/>
    <col min="13832" max="14080" width="9" style="64"/>
    <col min="14081" max="14081" width="9.140625" style="64" customWidth="1"/>
    <col min="14082" max="14082" width="4.28515625" style="64" customWidth="1"/>
    <col min="14083" max="14083" width="3.28515625" style="64" customWidth="1"/>
    <col min="14084" max="14084" width="53.85546875" style="64" customWidth="1"/>
    <col min="14085" max="14085" width="12.42578125" style="64" customWidth="1"/>
    <col min="14086" max="14087" width="11.7109375" style="64" customWidth="1"/>
    <col min="14088" max="14336" width="9" style="64"/>
    <col min="14337" max="14337" width="9.140625" style="64" customWidth="1"/>
    <col min="14338" max="14338" width="4.28515625" style="64" customWidth="1"/>
    <col min="14339" max="14339" width="3.28515625" style="64" customWidth="1"/>
    <col min="14340" max="14340" width="53.85546875" style="64" customWidth="1"/>
    <col min="14341" max="14341" width="12.42578125" style="64" customWidth="1"/>
    <col min="14342" max="14343" width="11.7109375" style="64" customWidth="1"/>
    <col min="14344" max="14592" width="9" style="64"/>
    <col min="14593" max="14593" width="9.140625" style="64" customWidth="1"/>
    <col min="14594" max="14594" width="4.28515625" style="64" customWidth="1"/>
    <col min="14595" max="14595" width="3.28515625" style="64" customWidth="1"/>
    <col min="14596" max="14596" width="53.85546875" style="64" customWidth="1"/>
    <col min="14597" max="14597" width="12.42578125" style="64" customWidth="1"/>
    <col min="14598" max="14599" width="11.7109375" style="64" customWidth="1"/>
    <col min="14600" max="14848" width="9" style="64"/>
    <col min="14849" max="14849" width="9.140625" style="64" customWidth="1"/>
    <col min="14850" max="14850" width="4.28515625" style="64" customWidth="1"/>
    <col min="14851" max="14851" width="3.28515625" style="64" customWidth="1"/>
    <col min="14852" max="14852" width="53.85546875" style="64" customWidth="1"/>
    <col min="14853" max="14853" width="12.42578125" style="64" customWidth="1"/>
    <col min="14854" max="14855" width="11.7109375" style="64" customWidth="1"/>
    <col min="14856" max="15104" width="9" style="64"/>
    <col min="15105" max="15105" width="9.140625" style="64" customWidth="1"/>
    <col min="15106" max="15106" width="4.28515625" style="64" customWidth="1"/>
    <col min="15107" max="15107" width="3.28515625" style="64" customWidth="1"/>
    <col min="15108" max="15108" width="53.85546875" style="64" customWidth="1"/>
    <col min="15109" max="15109" width="12.42578125" style="64" customWidth="1"/>
    <col min="15110" max="15111" width="11.7109375" style="64" customWidth="1"/>
    <col min="15112" max="15360" width="9" style="64"/>
    <col min="15361" max="15361" width="9.140625" style="64" customWidth="1"/>
    <col min="15362" max="15362" width="4.28515625" style="64" customWidth="1"/>
    <col min="15363" max="15363" width="3.28515625" style="64" customWidth="1"/>
    <col min="15364" max="15364" width="53.85546875" style="64" customWidth="1"/>
    <col min="15365" max="15365" width="12.42578125" style="64" customWidth="1"/>
    <col min="15366" max="15367" width="11.7109375" style="64" customWidth="1"/>
    <col min="15368" max="15616" width="9" style="64"/>
    <col min="15617" max="15617" width="9.140625" style="64" customWidth="1"/>
    <col min="15618" max="15618" width="4.28515625" style="64" customWidth="1"/>
    <col min="15619" max="15619" width="3.28515625" style="64" customWidth="1"/>
    <col min="15620" max="15620" width="53.85546875" style="64" customWidth="1"/>
    <col min="15621" max="15621" width="12.42578125" style="64" customWidth="1"/>
    <col min="15622" max="15623" width="11.7109375" style="64" customWidth="1"/>
    <col min="15624" max="15872" width="9" style="64"/>
    <col min="15873" max="15873" width="9.140625" style="64" customWidth="1"/>
    <col min="15874" max="15874" width="4.28515625" style="64" customWidth="1"/>
    <col min="15875" max="15875" width="3.28515625" style="64" customWidth="1"/>
    <col min="15876" max="15876" width="53.85546875" style="64" customWidth="1"/>
    <col min="15877" max="15877" width="12.42578125" style="64" customWidth="1"/>
    <col min="15878" max="15879" width="11.7109375" style="64" customWidth="1"/>
    <col min="15880" max="16128" width="9" style="64"/>
    <col min="16129" max="16129" width="9.140625" style="64" customWidth="1"/>
    <col min="16130" max="16130" width="4.28515625" style="64" customWidth="1"/>
    <col min="16131" max="16131" width="3.28515625" style="64" customWidth="1"/>
    <col min="16132" max="16132" width="53.85546875" style="64" customWidth="1"/>
    <col min="16133" max="16133" width="12.42578125" style="64" customWidth="1"/>
    <col min="16134" max="16135" width="11.7109375" style="64" customWidth="1"/>
    <col min="16136" max="16384" width="9" style="64"/>
  </cols>
  <sheetData>
    <row r="1" spans="1:9" s="418" customFormat="1" ht="28.5">
      <c r="A1" s="1457" t="s">
        <v>810</v>
      </c>
      <c r="B1" s="1457"/>
      <c r="C1" s="1457"/>
      <c r="D1" s="1457"/>
      <c r="E1" s="416"/>
      <c r="F1" s="416"/>
      <c r="G1" s="416"/>
      <c r="H1" s="417"/>
      <c r="I1" s="417"/>
    </row>
    <row r="2" spans="1:9" s="418" customFormat="1" ht="28.5">
      <c r="A2" s="1458" t="s">
        <v>811</v>
      </c>
      <c r="B2" s="1458"/>
      <c r="C2" s="1458"/>
      <c r="D2" s="1458"/>
      <c r="E2" s="419"/>
      <c r="F2" s="419"/>
      <c r="G2" s="419"/>
      <c r="H2" s="417"/>
      <c r="I2" s="417"/>
    </row>
    <row r="3" spans="1:9" ht="51" customHeight="1">
      <c r="A3" s="562" t="s">
        <v>198</v>
      </c>
      <c r="B3" s="561"/>
      <c r="C3" s="1455" t="s">
        <v>0</v>
      </c>
      <c r="D3" s="1459"/>
      <c r="E3" s="1449" t="s">
        <v>606</v>
      </c>
      <c r="F3" s="1450"/>
      <c r="G3" s="990" t="s">
        <v>224</v>
      </c>
    </row>
    <row r="4" spans="1:9" ht="51" customHeight="1">
      <c r="A4" s="463" t="s">
        <v>200</v>
      </c>
      <c r="B4" s="464"/>
      <c r="C4" s="1451" t="s">
        <v>201</v>
      </c>
      <c r="D4" s="1451"/>
      <c r="E4" s="947" t="s">
        <v>812</v>
      </c>
      <c r="F4" s="947" t="s">
        <v>800</v>
      </c>
      <c r="G4" s="991" t="s">
        <v>225</v>
      </c>
    </row>
    <row r="5" spans="1:9" s="287" customFormat="1">
      <c r="A5" s="470" t="s">
        <v>223</v>
      </c>
      <c r="B5" s="690" t="s">
        <v>227</v>
      </c>
      <c r="C5" s="691"/>
      <c r="D5" s="691"/>
      <c r="E5" s="692">
        <v>617080.84567840607</v>
      </c>
      <c r="F5" s="1005">
        <v>591411.02538344695</v>
      </c>
      <c r="G5" s="693">
        <v>4.3404365480531659</v>
      </c>
    </row>
    <row r="6" spans="1:9">
      <c r="A6" s="471"/>
      <c r="B6" s="446">
        <v>4.0999999999999996</v>
      </c>
      <c r="C6" s="424" t="s">
        <v>228</v>
      </c>
      <c r="D6" s="424"/>
      <c r="E6" s="422">
        <v>93825.179310511448</v>
      </c>
      <c r="F6" s="429">
        <v>101367.25561854732</v>
      </c>
      <c r="G6" s="1003">
        <v>-7.4403477355816747</v>
      </c>
    </row>
    <row r="7" spans="1:9">
      <c r="A7" s="471"/>
      <c r="B7" s="446">
        <v>4.2</v>
      </c>
      <c r="C7" s="425" t="s">
        <v>229</v>
      </c>
      <c r="D7" s="424"/>
      <c r="E7" s="422">
        <v>440523.33920417813</v>
      </c>
      <c r="F7" s="429">
        <v>428489.11360585131</v>
      </c>
      <c r="G7" s="423">
        <v>2.8085254015103382</v>
      </c>
    </row>
    <row r="8" spans="1:9">
      <c r="A8" s="471"/>
      <c r="B8" s="446">
        <v>4.3</v>
      </c>
      <c r="C8" s="425" t="s">
        <v>230</v>
      </c>
      <c r="D8" s="424"/>
      <c r="E8" s="422">
        <v>82732.327163716502</v>
      </c>
      <c r="F8" s="429">
        <v>61554.656159048267</v>
      </c>
      <c r="G8" s="423">
        <v>34.404661362981571</v>
      </c>
    </row>
    <row r="9" spans="1:9" s="287" customFormat="1">
      <c r="A9" s="472" t="s">
        <v>226</v>
      </c>
      <c r="B9" s="459" t="s">
        <v>227</v>
      </c>
      <c r="C9" s="451"/>
      <c r="D9" s="452"/>
      <c r="E9" s="420"/>
      <c r="F9" s="427"/>
      <c r="G9" s="426"/>
    </row>
    <row r="10" spans="1:9" s="287" customFormat="1">
      <c r="A10" s="473"/>
      <c r="B10" s="450">
        <v>5.0999999999999996</v>
      </c>
      <c r="C10" s="451" t="s">
        <v>232</v>
      </c>
      <c r="D10" s="452"/>
      <c r="E10" s="420">
        <v>423517.72274458152</v>
      </c>
      <c r="F10" s="1006">
        <v>427747.81523459259</v>
      </c>
      <c r="G10" s="1311">
        <v>-0.98892205625670615</v>
      </c>
    </row>
    <row r="11" spans="1:9">
      <c r="A11" s="471"/>
      <c r="B11" s="446"/>
      <c r="C11" s="424" t="s">
        <v>228</v>
      </c>
      <c r="D11" s="428"/>
      <c r="E11" s="422">
        <v>58494.098306501284</v>
      </c>
      <c r="F11" s="429">
        <v>70782.28556833828</v>
      </c>
      <c r="G11" s="1311">
        <v>-17.360540371323697</v>
      </c>
    </row>
    <row r="12" spans="1:9">
      <c r="A12" s="471"/>
      <c r="B12" s="446"/>
      <c r="C12" s="425" t="s">
        <v>229</v>
      </c>
      <c r="D12" s="428"/>
      <c r="E12" s="422">
        <v>342547.33855858742</v>
      </c>
      <c r="F12" s="429">
        <v>340211.24578116002</v>
      </c>
      <c r="G12" s="421">
        <v>0.68665948183561454</v>
      </c>
    </row>
    <row r="13" spans="1:9">
      <c r="A13" s="471"/>
      <c r="B13" s="446"/>
      <c r="C13" s="425" t="s">
        <v>230</v>
      </c>
      <c r="D13" s="428"/>
      <c r="E13" s="422">
        <v>22476.285879492822</v>
      </c>
      <c r="F13" s="429">
        <v>16754.283885094253</v>
      </c>
      <c r="G13" s="421">
        <v>34.152471294158083</v>
      </c>
    </row>
    <row r="14" spans="1:9" s="287" customFormat="1">
      <c r="A14" s="473"/>
      <c r="B14" s="450">
        <v>5.2</v>
      </c>
      <c r="C14" s="451" t="s">
        <v>233</v>
      </c>
      <c r="D14" s="452"/>
      <c r="E14" s="420">
        <v>6121.503610121621</v>
      </c>
      <c r="F14" s="1006">
        <v>6466.5031631640004</v>
      </c>
      <c r="G14" s="1311">
        <v>-5.335179529604904</v>
      </c>
    </row>
    <row r="15" spans="1:9">
      <c r="A15" s="471"/>
      <c r="B15" s="446"/>
      <c r="C15" s="424" t="s">
        <v>228</v>
      </c>
      <c r="D15" s="428"/>
      <c r="E15" s="422">
        <v>574.41638720886829</v>
      </c>
      <c r="F15" s="429">
        <v>650.46494071200016</v>
      </c>
      <c r="G15" s="1311">
        <v>-11.69141467023403</v>
      </c>
    </row>
    <row r="16" spans="1:9">
      <c r="A16" s="471"/>
      <c r="B16" s="446"/>
      <c r="C16" s="425" t="s">
        <v>229</v>
      </c>
      <c r="D16" s="428"/>
      <c r="E16" s="422">
        <v>5547.0872229127526</v>
      </c>
      <c r="F16" s="429">
        <v>5816.0382224519999</v>
      </c>
      <c r="G16" s="1311">
        <v>-4.6242990374616122</v>
      </c>
    </row>
    <row r="17" spans="1:8" ht="23.25">
      <c r="A17" s="471"/>
      <c r="B17" s="446"/>
      <c r="C17" s="425" t="s">
        <v>230</v>
      </c>
      <c r="D17" s="428"/>
      <c r="E17" s="1313">
        <v>0</v>
      </c>
      <c r="F17" s="1316">
        <v>0</v>
      </c>
      <c r="G17" s="1317">
        <v>0</v>
      </c>
      <c r="H17" s="178"/>
    </row>
    <row r="18" spans="1:8" s="287" customFormat="1">
      <c r="A18" s="473"/>
      <c r="B18" s="450">
        <v>5.3</v>
      </c>
      <c r="C18" s="451" t="s">
        <v>234</v>
      </c>
      <c r="D18" s="452"/>
      <c r="E18" s="420">
        <v>44067.393973908096</v>
      </c>
      <c r="F18" s="1006">
        <v>42773.348404713674</v>
      </c>
      <c r="G18" s="421">
        <v>3.0253548470192184</v>
      </c>
    </row>
    <row r="19" spans="1:8">
      <c r="A19" s="471"/>
      <c r="B19" s="446"/>
      <c r="C19" s="424" t="s">
        <v>228</v>
      </c>
      <c r="D19" s="428"/>
      <c r="E19" s="422">
        <v>4883.1060415563488</v>
      </c>
      <c r="F19" s="429">
        <v>4264.168510221848</v>
      </c>
      <c r="G19" s="423">
        <v>14.514846912142785</v>
      </c>
    </row>
    <row r="20" spans="1:8">
      <c r="A20" s="471"/>
      <c r="B20" s="446"/>
      <c r="C20" s="425" t="s">
        <v>229</v>
      </c>
      <c r="D20" s="428"/>
      <c r="E20" s="422">
        <v>5778.3533110607559</v>
      </c>
      <c r="F20" s="429">
        <v>5055.2457915511932</v>
      </c>
      <c r="G20" s="423">
        <v>14.304102101585025</v>
      </c>
    </row>
    <row r="21" spans="1:8">
      <c r="A21" s="471"/>
      <c r="B21" s="446"/>
      <c r="C21" s="425" t="s">
        <v>230</v>
      </c>
      <c r="D21" s="428"/>
      <c r="E21" s="422">
        <v>33405.934621290988</v>
      </c>
      <c r="F21" s="429">
        <v>33453.934102940635</v>
      </c>
      <c r="G21" s="1003">
        <v>-0.14347933340798968</v>
      </c>
    </row>
    <row r="22" spans="1:8">
      <c r="A22" s="471"/>
      <c r="B22" s="450">
        <v>5.4</v>
      </c>
      <c r="C22" s="451" t="s">
        <v>607</v>
      </c>
      <c r="D22" s="452"/>
      <c r="E22" s="420">
        <v>10604.079533299999</v>
      </c>
      <c r="F22" s="1007">
        <v>9927.0069718700015</v>
      </c>
      <c r="G22" s="421">
        <v>6.8205105864094469</v>
      </c>
    </row>
    <row r="23" spans="1:8">
      <c r="A23" s="471"/>
      <c r="B23" s="446"/>
      <c r="C23" s="424" t="s">
        <v>228</v>
      </c>
      <c r="D23" s="428"/>
      <c r="E23" s="422">
        <v>2007.6619487399994</v>
      </c>
      <c r="F23" s="1009">
        <v>1838.0905375799996</v>
      </c>
      <c r="G23" s="423">
        <v>9.2254112456971136</v>
      </c>
    </row>
    <row r="24" spans="1:8">
      <c r="A24" s="471"/>
      <c r="B24" s="446"/>
      <c r="C24" s="425" t="s">
        <v>229</v>
      </c>
      <c r="D24" s="428"/>
      <c r="E24" s="422">
        <v>8279.8667331499983</v>
      </c>
      <c r="F24" s="1009">
        <v>7536.7821393300019</v>
      </c>
      <c r="G24" s="423">
        <v>9.8594410728987114</v>
      </c>
    </row>
    <row r="25" spans="1:8">
      <c r="A25" s="471"/>
      <c r="B25" s="446"/>
      <c r="C25" s="425" t="s">
        <v>230</v>
      </c>
      <c r="D25" s="428"/>
      <c r="E25" s="422">
        <v>316.55085140999995</v>
      </c>
      <c r="F25" s="1009">
        <v>552.13429496000003</v>
      </c>
      <c r="G25" s="1003">
        <v>-42.667779505902125</v>
      </c>
    </row>
    <row r="26" spans="1:8">
      <c r="A26" s="471"/>
      <c r="B26" s="450">
        <v>5.5</v>
      </c>
      <c r="C26" s="451" t="s">
        <v>608</v>
      </c>
      <c r="D26" s="452"/>
      <c r="E26" s="420">
        <v>35997.654864347525</v>
      </c>
      <c r="F26" s="1007">
        <v>15315.549589362567</v>
      </c>
      <c r="G26" s="421">
        <v>135.03991583396876</v>
      </c>
    </row>
    <row r="27" spans="1:8">
      <c r="A27" s="471"/>
      <c r="B27" s="446"/>
      <c r="C27" s="424" t="s">
        <v>228</v>
      </c>
      <c r="D27" s="428"/>
      <c r="E27" s="422">
        <v>7280.5659780275264</v>
      </c>
      <c r="F27" s="1009">
        <v>4320.2490582885657</v>
      </c>
      <c r="G27" s="423">
        <v>68.521904172618889</v>
      </c>
    </row>
    <row r="28" spans="1:8">
      <c r="A28" s="471"/>
      <c r="B28" s="446"/>
      <c r="C28" s="425" t="s">
        <v>229</v>
      </c>
      <c r="D28" s="428"/>
      <c r="E28" s="422">
        <v>9951.3777267400019</v>
      </c>
      <c r="F28" s="1009">
        <v>5124.0299070000001</v>
      </c>
      <c r="G28" s="423">
        <v>94.209985252921783</v>
      </c>
    </row>
    <row r="29" spans="1:8">
      <c r="A29" s="495"/>
      <c r="B29" s="496"/>
      <c r="C29" s="445" t="s">
        <v>230</v>
      </c>
      <c r="D29" s="497"/>
      <c r="E29" s="498">
        <v>18765.711159579994</v>
      </c>
      <c r="F29" s="1010">
        <v>5871.2706240739999</v>
      </c>
      <c r="G29" s="468">
        <v>219.6192504333705</v>
      </c>
    </row>
    <row r="30" spans="1:8">
      <c r="A30" s="471"/>
      <c r="B30" s="450">
        <v>5.6</v>
      </c>
      <c r="C30" s="451" t="s">
        <v>609</v>
      </c>
      <c r="D30" s="452"/>
      <c r="E30" s="420">
        <v>1695.1709701400002</v>
      </c>
      <c r="F30" s="1007">
        <v>1891.2216083599999</v>
      </c>
      <c r="G30" s="1311">
        <v>-10.366349313764863</v>
      </c>
    </row>
    <row r="31" spans="1:8">
      <c r="A31" s="471"/>
      <c r="B31" s="446"/>
      <c r="C31" s="424" t="s">
        <v>228</v>
      </c>
      <c r="D31" s="428"/>
      <c r="E31" s="422">
        <v>82.930440329999982</v>
      </c>
      <c r="F31" s="1009">
        <v>59.276708090000007</v>
      </c>
      <c r="G31" s="423">
        <v>39.903923483885848</v>
      </c>
    </row>
    <row r="32" spans="1:8">
      <c r="A32" s="471"/>
      <c r="B32" s="446"/>
      <c r="C32" s="425" t="s">
        <v>229</v>
      </c>
      <c r="D32" s="428"/>
      <c r="E32" s="422">
        <v>1583.7420393000002</v>
      </c>
      <c r="F32" s="1009">
        <v>1708.7012257699998</v>
      </c>
      <c r="G32" s="1003">
        <v>-7.3131091957687744</v>
      </c>
    </row>
    <row r="33" spans="1:11">
      <c r="A33" s="471"/>
      <c r="B33" s="446"/>
      <c r="C33" s="425" t="s">
        <v>230</v>
      </c>
      <c r="D33" s="428"/>
      <c r="E33" s="422">
        <v>28.49849051</v>
      </c>
      <c r="F33" s="1009">
        <v>123.2436745</v>
      </c>
      <c r="G33" s="1003">
        <v>-76.876305720663979</v>
      </c>
    </row>
    <row r="34" spans="1:11" s="287" customFormat="1">
      <c r="A34" s="473"/>
      <c r="B34" s="450">
        <v>5.7</v>
      </c>
      <c r="C34" s="451" t="s">
        <v>235</v>
      </c>
      <c r="D34" s="453"/>
      <c r="E34" s="420">
        <v>4731.4594313734324</v>
      </c>
      <c r="F34" s="1006">
        <v>4877.9839491126922</v>
      </c>
      <c r="G34" s="1311">
        <v>-3.0037925353549544</v>
      </c>
    </row>
    <row r="35" spans="1:11">
      <c r="A35" s="471"/>
      <c r="B35" s="446"/>
      <c r="C35" s="424" t="s">
        <v>228</v>
      </c>
      <c r="D35" s="428"/>
      <c r="E35" s="422">
        <v>4697.3076703734323</v>
      </c>
      <c r="F35" s="429">
        <v>4881.4153851126921</v>
      </c>
      <c r="G35" s="1003">
        <v>-3.771605163960237</v>
      </c>
    </row>
    <row r="36" spans="1:11">
      <c r="A36" s="471"/>
      <c r="B36" s="446"/>
      <c r="C36" s="425" t="s">
        <v>229</v>
      </c>
      <c r="D36" s="428"/>
      <c r="E36" s="422">
        <v>34.151761</v>
      </c>
      <c r="F36" s="1312">
        <v>-3.4314359999999997</v>
      </c>
      <c r="G36" s="1318">
        <v>100</v>
      </c>
    </row>
    <row r="37" spans="1:11" ht="23.25">
      <c r="A37" s="471"/>
      <c r="B37" s="446"/>
      <c r="C37" s="425" t="s">
        <v>230</v>
      </c>
      <c r="D37" s="428"/>
      <c r="E37" s="1313">
        <v>0</v>
      </c>
      <c r="F37" s="1314">
        <v>0</v>
      </c>
      <c r="G37" s="1315">
        <v>0</v>
      </c>
    </row>
    <row r="38" spans="1:11" s="287" customFormat="1">
      <c r="A38" s="473"/>
      <c r="B38" s="450">
        <v>5.8</v>
      </c>
      <c r="C38" s="451" t="s">
        <v>610</v>
      </c>
      <c r="D38" s="453"/>
      <c r="E38" s="420">
        <v>13246.773046148661</v>
      </c>
      <c r="F38" s="1006">
        <v>12254.819041923567</v>
      </c>
      <c r="G38" s="421">
        <v>8.0943994426325894</v>
      </c>
    </row>
    <row r="39" spans="1:11">
      <c r="A39" s="471"/>
      <c r="B39" s="446"/>
      <c r="C39" s="424" t="s">
        <v>228</v>
      </c>
      <c r="D39" s="428"/>
      <c r="E39" s="422">
        <v>1253.1249622309608</v>
      </c>
      <c r="F39" s="429">
        <v>1384.5947283677178</v>
      </c>
      <c r="G39" s="1003">
        <v>-9.4951803183408874</v>
      </c>
      <c r="H39" s="116"/>
      <c r="I39" s="116"/>
      <c r="J39" s="118"/>
    </row>
    <row r="40" spans="1:11">
      <c r="A40" s="471"/>
      <c r="B40" s="446"/>
      <c r="C40" s="425" t="s">
        <v>229</v>
      </c>
      <c r="D40" s="428"/>
      <c r="E40" s="422">
        <v>8322.6487697554167</v>
      </c>
      <c r="F40" s="429">
        <v>8934.4361204237903</v>
      </c>
      <c r="G40" s="1003">
        <v>-6.8475205645026707</v>
      </c>
      <c r="H40" s="116"/>
      <c r="I40" s="116"/>
      <c r="J40" s="118"/>
    </row>
    <row r="41" spans="1:11">
      <c r="A41" s="471"/>
      <c r="B41" s="446"/>
      <c r="C41" s="425" t="s">
        <v>230</v>
      </c>
      <c r="D41" s="428"/>
      <c r="E41" s="422">
        <v>3670.9993141622845</v>
      </c>
      <c r="F41" s="429">
        <v>1935.7881931320594</v>
      </c>
      <c r="G41" s="423">
        <v>89.638480448767211</v>
      </c>
      <c r="H41" s="116"/>
      <c r="I41" s="116"/>
      <c r="J41" s="118"/>
    </row>
    <row r="42" spans="1:11" s="287" customFormat="1">
      <c r="A42" s="473"/>
      <c r="B42" s="450">
        <v>5.9</v>
      </c>
      <c r="C42" s="451" t="s">
        <v>611</v>
      </c>
      <c r="D42" s="453"/>
      <c r="E42" s="420">
        <v>69151.245307447418</v>
      </c>
      <c r="F42" s="1006">
        <v>62654.790371551069</v>
      </c>
      <c r="G42" s="421">
        <v>10.36864842635579</v>
      </c>
    </row>
    <row r="43" spans="1:11">
      <c r="A43" s="471"/>
      <c r="B43" s="446"/>
      <c r="C43" s="424" t="s">
        <v>228</v>
      </c>
      <c r="D43" s="428"/>
      <c r="E43" s="422">
        <v>14127.754581239495</v>
      </c>
      <c r="F43" s="429">
        <v>12763.087423263987</v>
      </c>
      <c r="G43" s="423">
        <v>10.692296563667291</v>
      </c>
      <c r="H43" s="116"/>
      <c r="I43" s="116"/>
      <c r="J43" s="116"/>
    </row>
    <row r="44" spans="1:11">
      <c r="A44" s="471"/>
      <c r="B44" s="446"/>
      <c r="C44" s="425" t="s">
        <v>229</v>
      </c>
      <c r="D44" s="428"/>
      <c r="E44" s="422">
        <v>54401.222768117543</v>
      </c>
      <c r="F44" s="429">
        <v>49477.431856459771</v>
      </c>
      <c r="G44" s="423">
        <v>9.9515894962824802</v>
      </c>
      <c r="H44" s="116"/>
      <c r="I44" s="116"/>
      <c r="J44" s="116"/>
    </row>
    <row r="45" spans="1:11">
      <c r="A45" s="471"/>
      <c r="B45" s="446"/>
      <c r="C45" s="425" t="s">
        <v>230</v>
      </c>
      <c r="D45" s="428"/>
      <c r="E45" s="422">
        <v>622.26795809038356</v>
      </c>
      <c r="F45" s="429">
        <v>414.27109182731152</v>
      </c>
      <c r="G45" s="423">
        <v>50.207912250313456</v>
      </c>
      <c r="H45" s="116"/>
      <c r="I45" s="116"/>
      <c r="J45" s="116"/>
    </row>
    <row r="46" spans="1:11" s="287" customFormat="1">
      <c r="A46" s="473"/>
      <c r="B46" s="469">
        <v>5.0999999999999996</v>
      </c>
      <c r="C46" s="451" t="s">
        <v>612</v>
      </c>
      <c r="D46" s="453"/>
      <c r="E46" s="420">
        <v>7947.842197037764</v>
      </c>
      <c r="F46" s="1006">
        <v>7501.9870487965936</v>
      </c>
      <c r="G46" s="421">
        <v>5.9431607298321154</v>
      </c>
    </row>
    <row r="47" spans="1:11">
      <c r="A47" s="471"/>
      <c r="B47" s="446"/>
      <c r="C47" s="424" t="s">
        <v>228</v>
      </c>
      <c r="D47" s="428"/>
      <c r="E47" s="422">
        <v>424.2129943035464</v>
      </c>
      <c r="F47" s="429">
        <v>423.62275857223631</v>
      </c>
      <c r="G47" s="423">
        <v>0.13933050558931212</v>
      </c>
      <c r="H47" s="116"/>
      <c r="I47" s="116"/>
      <c r="J47" s="116"/>
      <c r="K47" s="116"/>
    </row>
    <row r="48" spans="1:11">
      <c r="A48" s="471"/>
      <c r="B48" s="446"/>
      <c r="C48" s="425" t="s">
        <v>229</v>
      </c>
      <c r="D48" s="428"/>
      <c r="E48" s="422">
        <v>4077.5503135542172</v>
      </c>
      <c r="F48" s="429">
        <v>4628.6339977043572</v>
      </c>
      <c r="G48" s="1003">
        <v>-11.905968033408097</v>
      </c>
      <c r="H48" s="116"/>
      <c r="I48" s="116"/>
      <c r="J48" s="116"/>
      <c r="K48" s="116"/>
    </row>
    <row r="49" spans="1:11">
      <c r="A49" s="471"/>
      <c r="B49" s="446"/>
      <c r="C49" s="425" t="s">
        <v>230</v>
      </c>
      <c r="D49" s="428"/>
      <c r="E49" s="422">
        <v>3446.0788891799998</v>
      </c>
      <c r="F49" s="429">
        <v>2449.7302925200001</v>
      </c>
      <c r="G49" s="1318">
        <v>40.671766998279267</v>
      </c>
      <c r="H49" s="116"/>
      <c r="I49" s="116"/>
      <c r="J49" s="116"/>
      <c r="K49" s="116"/>
    </row>
    <row r="50" spans="1:11" s="287" customFormat="1">
      <c r="A50" s="474" t="s">
        <v>231</v>
      </c>
      <c r="B50" s="694" t="s">
        <v>237</v>
      </c>
      <c r="C50" s="451"/>
      <c r="D50" s="454"/>
      <c r="E50" s="431">
        <v>227478.67644707498</v>
      </c>
      <c r="F50" s="1008">
        <v>202965.16806693614</v>
      </c>
      <c r="G50" s="421">
        <v>12.077692253113351</v>
      </c>
    </row>
    <row r="51" spans="1:11">
      <c r="A51" s="475"/>
      <c r="B51" s="446">
        <v>6.1</v>
      </c>
      <c r="C51" s="424" t="s">
        <v>238</v>
      </c>
      <c r="D51" s="430"/>
      <c r="E51" s="432">
        <v>100982.76903837</v>
      </c>
      <c r="F51" s="433">
        <v>90426.043584229992</v>
      </c>
      <c r="G51" s="423">
        <v>11.674430325270874</v>
      </c>
      <c r="H51" s="434"/>
    </row>
    <row r="52" spans="1:11">
      <c r="A52" s="475"/>
      <c r="B52" s="446">
        <v>6.2</v>
      </c>
      <c r="C52" s="424" t="s">
        <v>239</v>
      </c>
      <c r="D52" s="430"/>
      <c r="E52" s="432">
        <v>25846.053256983236</v>
      </c>
      <c r="F52" s="433">
        <v>25571.047405475812</v>
      </c>
      <c r="G52" s="423">
        <v>1.0754579081048252</v>
      </c>
    </row>
    <row r="53" spans="1:11">
      <c r="A53" s="475"/>
      <c r="B53" s="446">
        <v>6.3</v>
      </c>
      <c r="C53" s="424" t="s">
        <v>240</v>
      </c>
      <c r="D53" s="430"/>
      <c r="E53" s="432">
        <v>75578.157020025988</v>
      </c>
      <c r="F53" s="433">
        <v>63772.917609388001</v>
      </c>
      <c r="G53" s="423">
        <v>18.511367917876381</v>
      </c>
    </row>
    <row r="54" spans="1:11">
      <c r="A54" s="475"/>
      <c r="B54" s="446">
        <v>6.4</v>
      </c>
      <c r="C54" s="425" t="s">
        <v>241</v>
      </c>
      <c r="D54" s="430"/>
      <c r="E54" s="432">
        <v>2822.9879786000001</v>
      </c>
      <c r="F54" s="433">
        <v>2281.5738560699997</v>
      </c>
      <c r="G54" s="423">
        <v>23.72985301745102</v>
      </c>
    </row>
    <row r="55" spans="1:11" ht="23.25">
      <c r="A55" s="475"/>
      <c r="B55" s="446">
        <v>6.5</v>
      </c>
      <c r="C55" s="425" t="s">
        <v>242</v>
      </c>
      <c r="D55" s="430"/>
      <c r="E55" s="1319">
        <v>0</v>
      </c>
      <c r="F55" s="1320">
        <v>0</v>
      </c>
      <c r="G55" s="1313">
        <v>0</v>
      </c>
    </row>
    <row r="56" spans="1:11" ht="23.25">
      <c r="A56" s="475"/>
      <c r="B56" s="446">
        <v>6.6</v>
      </c>
      <c r="C56" s="425" t="s">
        <v>243</v>
      </c>
      <c r="D56" s="430"/>
      <c r="E56" s="1319">
        <v>0</v>
      </c>
      <c r="F56" s="1320">
        <v>0</v>
      </c>
      <c r="G56" s="1313">
        <v>0</v>
      </c>
    </row>
    <row r="57" spans="1:11">
      <c r="A57" s="475"/>
      <c r="B57" s="446">
        <v>6.7</v>
      </c>
      <c r="C57" s="425" t="s">
        <v>244</v>
      </c>
      <c r="D57" s="430"/>
      <c r="E57" s="432">
        <v>22248.709153095744</v>
      </c>
      <c r="F57" s="433">
        <v>20913.585611772349</v>
      </c>
      <c r="G57" s="1318">
        <v>6.3840011278211835</v>
      </c>
    </row>
    <row r="58" spans="1:11" s="287" customFormat="1">
      <c r="A58" s="472" t="s">
        <v>236</v>
      </c>
      <c r="B58" s="694" t="s">
        <v>246</v>
      </c>
      <c r="C58" s="451"/>
      <c r="D58" s="451"/>
      <c r="E58" s="431">
        <v>708761.61759800185</v>
      </c>
      <c r="F58" s="1008">
        <v>697169.45778990735</v>
      </c>
      <c r="G58" s="421">
        <v>1.6627463636807516</v>
      </c>
    </row>
    <row r="59" spans="1:11">
      <c r="A59" s="471"/>
      <c r="B59" s="446">
        <v>7.1</v>
      </c>
      <c r="C59" s="424" t="s">
        <v>247</v>
      </c>
      <c r="D59" s="424"/>
      <c r="E59" s="432">
        <v>588083.20066144178</v>
      </c>
      <c r="F59" s="429">
        <v>584479.81785840658</v>
      </c>
      <c r="G59" s="423">
        <v>0.6165110741100287</v>
      </c>
    </row>
    <row r="60" spans="1:11">
      <c r="A60" s="471"/>
      <c r="B60" s="446">
        <v>7.2</v>
      </c>
      <c r="C60" s="424" t="s">
        <v>248</v>
      </c>
      <c r="D60" s="424"/>
      <c r="E60" s="432">
        <v>119696.09589865799</v>
      </c>
      <c r="F60" s="429">
        <v>111362.97853101084</v>
      </c>
      <c r="G60" s="423">
        <v>7.4828434705764089</v>
      </c>
    </row>
    <row r="61" spans="1:11">
      <c r="A61" s="495"/>
      <c r="B61" s="496">
        <v>7.3</v>
      </c>
      <c r="C61" s="435" t="s">
        <v>249</v>
      </c>
      <c r="D61" s="435"/>
      <c r="E61" s="500">
        <v>982.32103790199983</v>
      </c>
      <c r="F61" s="499">
        <v>1326.66140049</v>
      </c>
      <c r="G61" s="1321">
        <v>-25.955406742128677</v>
      </c>
    </row>
    <row r="62" spans="1:11" s="455" customFormat="1" ht="70.5" customHeight="1">
      <c r="A62" s="476" t="s">
        <v>245</v>
      </c>
      <c r="B62" s="1460" t="s">
        <v>251</v>
      </c>
      <c r="C62" s="1461"/>
      <c r="D62" s="1462"/>
      <c r="E62" s="456">
        <v>136083.71585012123</v>
      </c>
      <c r="F62" s="456">
        <v>134077.52745977553</v>
      </c>
      <c r="G62" s="1322">
        <v>1.4962898170594363</v>
      </c>
    </row>
    <row r="63" spans="1:11">
      <c r="A63" s="471"/>
      <c r="B63" s="446">
        <v>8.1</v>
      </c>
      <c r="C63" s="424" t="s">
        <v>252</v>
      </c>
      <c r="D63" s="424"/>
      <c r="E63" s="432">
        <v>71070.967016764014</v>
      </c>
      <c r="F63" s="429">
        <v>70598.175120355998</v>
      </c>
      <c r="G63" s="1318">
        <v>0.66969421745250379</v>
      </c>
    </row>
    <row r="64" spans="1:11">
      <c r="A64" s="471"/>
      <c r="B64" s="446">
        <v>8.1999999999999993</v>
      </c>
      <c r="C64" s="424" t="s">
        <v>253</v>
      </c>
      <c r="D64" s="424"/>
      <c r="E64" s="432">
        <v>25076.76381225514</v>
      </c>
      <c r="F64" s="429">
        <v>23054.473829708819</v>
      </c>
      <c r="G64" s="423">
        <v>8.7717897943969803</v>
      </c>
    </row>
    <row r="65" spans="1:7">
      <c r="A65" s="471"/>
      <c r="B65" s="446">
        <v>8.3000000000000007</v>
      </c>
      <c r="C65" s="424" t="s">
        <v>254</v>
      </c>
      <c r="D65" s="424"/>
      <c r="E65" s="432">
        <v>39935.985021102075</v>
      </c>
      <c r="F65" s="429">
        <v>40424.878509710717</v>
      </c>
      <c r="G65" s="1003">
        <v>-1.2093876509516348</v>
      </c>
    </row>
    <row r="66" spans="1:7" s="287" customFormat="1">
      <c r="A66" s="472" t="s">
        <v>250</v>
      </c>
      <c r="B66" s="457" t="s">
        <v>613</v>
      </c>
      <c r="C66" s="451"/>
      <c r="D66" s="458"/>
      <c r="E66" s="431">
        <v>3514230.9228829523</v>
      </c>
      <c r="F66" s="431">
        <v>3318779.1487622065</v>
      </c>
      <c r="G66" s="421">
        <v>5.8892672684665586</v>
      </c>
    </row>
    <row r="67" spans="1:7">
      <c r="A67" s="471"/>
      <c r="B67" s="447">
        <v>9.1</v>
      </c>
      <c r="C67" s="424" t="s">
        <v>256</v>
      </c>
      <c r="D67" s="424"/>
      <c r="E67" s="432">
        <v>3463403.5808534115</v>
      </c>
      <c r="F67" s="695">
        <v>3270210.6640051249</v>
      </c>
      <c r="G67" s="423">
        <v>5.9076596799937455</v>
      </c>
    </row>
    <row r="68" spans="1:7">
      <c r="A68" s="471"/>
      <c r="B68" s="447">
        <v>9.1999999999999993</v>
      </c>
      <c r="C68" s="424" t="s">
        <v>257</v>
      </c>
      <c r="D68" s="424"/>
      <c r="E68" s="432">
        <v>50827.342029540989</v>
      </c>
      <c r="F68" s="695">
        <v>48568.484757081518</v>
      </c>
      <c r="G68" s="1003">
        <v>4.6508703818068327</v>
      </c>
    </row>
    <row r="69" spans="1:7" s="287" customFormat="1">
      <c r="A69" s="472" t="s">
        <v>255</v>
      </c>
      <c r="B69" s="696" t="s">
        <v>748</v>
      </c>
      <c r="C69" s="451"/>
      <c r="D69" s="451"/>
      <c r="E69" s="431">
        <v>3514230.9228829811</v>
      </c>
      <c r="F69" s="431">
        <v>3318779.1487622154</v>
      </c>
      <c r="G69" s="421">
        <v>5.8892672684671465</v>
      </c>
    </row>
    <row r="70" spans="1:7">
      <c r="A70" s="471"/>
      <c r="B70" s="447">
        <v>10.1</v>
      </c>
      <c r="C70" s="425" t="s">
        <v>259</v>
      </c>
      <c r="D70" s="424"/>
      <c r="E70" s="432">
        <v>2934785.0984492176</v>
      </c>
      <c r="F70" s="695">
        <v>2736343.0723215714</v>
      </c>
      <c r="G70" s="423">
        <v>7.2520886775825151</v>
      </c>
    </row>
    <row r="71" spans="1:7">
      <c r="A71" s="471"/>
      <c r="B71" s="447">
        <v>10.199999999999999</v>
      </c>
      <c r="C71" s="424" t="s">
        <v>749</v>
      </c>
      <c r="D71" s="424"/>
      <c r="E71" s="432">
        <v>579445.82443376363</v>
      </c>
      <c r="F71" s="695">
        <v>582436.07644064398</v>
      </c>
      <c r="G71" s="1003">
        <v>-0.51340432501266831</v>
      </c>
    </row>
    <row r="72" spans="1:7" s="287" customFormat="1">
      <c r="A72" s="472" t="s">
        <v>258</v>
      </c>
      <c r="B72" s="696" t="s">
        <v>630</v>
      </c>
      <c r="C72" s="451"/>
      <c r="D72" s="451"/>
      <c r="E72" s="431">
        <v>3349545.1185889388</v>
      </c>
      <c r="F72" s="431">
        <v>3166136.9619430779</v>
      </c>
      <c r="G72" s="423">
        <v>5.79280551822061</v>
      </c>
    </row>
    <row r="73" spans="1:7">
      <c r="A73" s="471"/>
      <c r="B73" s="447">
        <v>11.1</v>
      </c>
      <c r="C73" s="424" t="s">
        <v>614</v>
      </c>
      <c r="D73" s="424"/>
      <c r="E73" s="432">
        <v>3062490.9772403724</v>
      </c>
      <c r="F73" s="1004">
        <v>2915608.831454806</v>
      </c>
      <c r="G73" s="423">
        <v>5.0377864204875662</v>
      </c>
    </row>
    <row r="74" spans="1:7">
      <c r="A74" s="471"/>
      <c r="B74" s="447">
        <v>11.2</v>
      </c>
      <c r="C74" s="425" t="s">
        <v>615</v>
      </c>
      <c r="D74" s="424"/>
      <c r="E74" s="432">
        <v>162008.86739331204</v>
      </c>
      <c r="F74" s="1004">
        <v>148571.52812101191</v>
      </c>
      <c r="G74" s="423">
        <v>9.0443569116118816</v>
      </c>
    </row>
    <row r="75" spans="1:7" ht="22.5">
      <c r="A75" s="471"/>
      <c r="B75" s="447">
        <v>11.3</v>
      </c>
      <c r="C75" s="437" t="s">
        <v>616</v>
      </c>
      <c r="D75" s="424"/>
      <c r="E75" s="432">
        <v>0</v>
      </c>
      <c r="F75" s="1004">
        <v>0</v>
      </c>
      <c r="G75" s="1002">
        <v>0</v>
      </c>
    </row>
    <row r="76" spans="1:7">
      <c r="A76" s="471"/>
      <c r="B76" s="447">
        <v>11.4</v>
      </c>
      <c r="C76" s="424" t="s">
        <v>617</v>
      </c>
      <c r="D76" s="424"/>
      <c r="E76" s="432">
        <v>57152.902030359648</v>
      </c>
      <c r="F76" s="1004">
        <v>55459.799830161806</v>
      </c>
      <c r="G76" s="1318">
        <v>3.0528458548042727</v>
      </c>
    </row>
    <row r="77" spans="1:7">
      <c r="A77" s="471"/>
      <c r="B77" s="447">
        <v>11.5</v>
      </c>
      <c r="C77" s="424" t="s">
        <v>628</v>
      </c>
      <c r="D77" s="424"/>
      <c r="E77" s="432">
        <v>21561.335343795115</v>
      </c>
      <c r="F77" s="1004">
        <v>20043.859827002569</v>
      </c>
      <c r="G77" s="423">
        <v>7.5707749400055331</v>
      </c>
    </row>
    <row r="78" spans="1:7">
      <c r="A78" s="471"/>
      <c r="B78" s="447">
        <v>11.6</v>
      </c>
      <c r="C78" s="424" t="s">
        <v>629</v>
      </c>
      <c r="D78" s="424"/>
      <c r="E78" s="432">
        <v>46331.036581099994</v>
      </c>
      <c r="F78" s="1004">
        <v>26452.942710095373</v>
      </c>
      <c r="G78" s="423">
        <v>75.145113679237056</v>
      </c>
    </row>
    <row r="79" spans="1:7">
      <c r="A79" s="472" t="s">
        <v>618</v>
      </c>
      <c r="B79" s="1468" t="s">
        <v>868</v>
      </c>
      <c r="C79" s="1469"/>
      <c r="D79" s="1470"/>
      <c r="E79" s="1327">
        <v>3.6740925790806731</v>
      </c>
      <c r="F79" s="1328">
        <v>3.7482646338721946</v>
      </c>
      <c r="G79" s="1311">
        <v>-1.9788371963186873</v>
      </c>
    </row>
    <row r="80" spans="1:7" s="466" customFormat="1" ht="60" customHeight="1">
      <c r="A80" s="472" t="s">
        <v>260</v>
      </c>
      <c r="B80" s="1465" t="s">
        <v>805</v>
      </c>
      <c r="C80" s="1466"/>
      <c r="D80" s="1467"/>
      <c r="E80" s="1323">
        <v>73848.950411760728</v>
      </c>
      <c r="F80" s="1323">
        <v>68578.633393019234</v>
      </c>
      <c r="G80" s="1329">
        <v>7.6850715127810805</v>
      </c>
    </row>
    <row r="81" spans="1:7">
      <c r="A81" s="471"/>
      <c r="B81" s="447">
        <v>13.1</v>
      </c>
      <c r="C81" s="424" t="s">
        <v>262</v>
      </c>
      <c r="D81" s="430"/>
      <c r="E81" s="1325">
        <v>56385.690638256383</v>
      </c>
      <c r="F81" s="1326">
        <v>54430.849784555488</v>
      </c>
      <c r="G81" s="1324">
        <v>3.5914207869956347</v>
      </c>
    </row>
    <row r="82" spans="1:7" s="436" customFormat="1" ht="84" customHeight="1">
      <c r="A82" s="477"/>
      <c r="B82" s="448">
        <v>13.2</v>
      </c>
      <c r="C82" s="1463" t="s">
        <v>263</v>
      </c>
      <c r="D82" s="1464"/>
      <c r="E82" s="439">
        <v>17463.259773504342</v>
      </c>
      <c r="F82" s="440">
        <v>14147.783608463747</v>
      </c>
      <c r="G82" s="467">
        <v>23.434597650031552</v>
      </c>
    </row>
    <row r="83" spans="1:7" s="287" customFormat="1">
      <c r="A83" s="472" t="s">
        <v>261</v>
      </c>
      <c r="B83" s="459" t="s">
        <v>265</v>
      </c>
      <c r="C83" s="451"/>
      <c r="D83" s="454"/>
      <c r="E83" s="431">
        <v>13988.672671619963</v>
      </c>
      <c r="F83" s="438">
        <v>13855.92266262562</v>
      </c>
      <c r="G83" s="421">
        <v>0.9580741191087665</v>
      </c>
    </row>
    <row r="84" spans="1:7" s="287" customFormat="1">
      <c r="A84" s="478" t="s">
        <v>264</v>
      </c>
      <c r="B84" s="460" t="s">
        <v>266</v>
      </c>
      <c r="C84" s="461"/>
      <c r="D84" s="462"/>
      <c r="E84" s="441">
        <v>57771.152769240762</v>
      </c>
      <c r="F84" s="442">
        <v>55907.697094083669</v>
      </c>
      <c r="G84" s="1330">
        <v>3.3330932447838015</v>
      </c>
    </row>
    <row r="85" spans="1:7" ht="22.5">
      <c r="A85" s="1445" t="s">
        <v>720</v>
      </c>
      <c r="B85" s="1445"/>
      <c r="C85" s="1445"/>
      <c r="D85" s="1445"/>
    </row>
    <row r="86" spans="1:7" ht="22.5">
      <c r="A86" s="1445" t="s">
        <v>719</v>
      </c>
      <c r="B86" s="1445"/>
      <c r="C86" s="1445"/>
      <c r="D86" s="1445"/>
    </row>
  </sheetData>
  <mergeCells count="11">
    <mergeCell ref="A86:D86"/>
    <mergeCell ref="B62:D62"/>
    <mergeCell ref="C82:D82"/>
    <mergeCell ref="B80:D80"/>
    <mergeCell ref="B79:D79"/>
    <mergeCell ref="A85:D85"/>
    <mergeCell ref="A1:D1"/>
    <mergeCell ref="A2:D2"/>
    <mergeCell ref="C3:D3"/>
    <mergeCell ref="E3:F3"/>
    <mergeCell ref="C4:D4"/>
  </mergeCells>
  <printOptions horizontalCentered="1"/>
  <pageMargins left="0.25" right="0.25" top="0.75" bottom="0.75" header="0.3" footer="0.3"/>
  <pageSetup paperSize="9" scale="91" fitToHeight="0" orientation="portrait" r:id="rId1"/>
  <headerFooter alignWithMargins="0"/>
  <rowBreaks count="2" manualBreakCount="2">
    <brk id="29" max="6" man="1"/>
    <brk id="61" max="6" man="1"/>
  </rowBreaks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32"/>
  <sheetViews>
    <sheetView view="pageBreakPreview" zoomScale="40" zoomScaleNormal="40" zoomScaleSheetLayoutView="40" workbookViewId="0">
      <selection sqref="A1:XFD1048576"/>
    </sheetView>
  </sheetViews>
  <sheetFormatPr defaultRowHeight="24"/>
  <cols>
    <col min="1" max="1" width="23.140625" style="17" customWidth="1"/>
    <col min="2" max="2" width="23.42578125" style="121" bestFit="1" customWidth="1"/>
    <col min="3" max="3" width="30.140625" style="17" bestFit="1" customWidth="1"/>
    <col min="4" max="4" width="25.5703125" style="121" bestFit="1" customWidth="1"/>
    <col min="5" max="5" width="30.140625" style="17" bestFit="1" customWidth="1"/>
    <col min="6" max="6" width="23.42578125" style="121" bestFit="1" customWidth="1"/>
    <col min="7" max="7" width="27.28515625" style="17" bestFit="1" customWidth="1"/>
    <col min="8" max="8" width="17" style="121" bestFit="1" customWidth="1"/>
    <col min="9" max="9" width="18.7109375" style="17" bestFit="1" customWidth="1"/>
    <col min="10" max="10" width="25.5703125" style="121" bestFit="1" customWidth="1"/>
    <col min="11" max="11" width="30.140625" style="17" bestFit="1" customWidth="1"/>
    <col min="12" max="12" width="23.42578125" style="121" bestFit="1" customWidth="1"/>
    <col min="13" max="13" width="27.28515625" style="17" bestFit="1" customWidth="1"/>
    <col min="14" max="14" width="23.42578125" style="121" bestFit="1" customWidth="1"/>
    <col min="15" max="15" width="30.140625" style="17" bestFit="1" customWidth="1"/>
    <col min="16" max="16" width="20.28515625" style="121" customWidth="1"/>
    <col min="17" max="17" width="25.5703125" style="17" bestFit="1" customWidth="1"/>
    <col min="18" max="18" width="20.85546875" style="121" bestFit="1" customWidth="1"/>
    <col min="19" max="19" width="27.28515625" style="17" bestFit="1" customWidth="1"/>
    <col min="20" max="20" width="18.7109375" style="121" bestFit="1" customWidth="1"/>
    <col min="21" max="21" width="25.5703125" style="17" bestFit="1" customWidth="1"/>
    <col min="22" max="22" width="23.42578125" style="121" bestFit="1" customWidth="1"/>
    <col min="23" max="23" width="30.140625" style="17" bestFit="1" customWidth="1"/>
    <col min="24" max="24" width="25.5703125" style="121" bestFit="1" customWidth="1"/>
    <col min="25" max="25" width="14.140625" style="17" bestFit="1" customWidth="1"/>
    <col min="26" max="26" width="32" style="17" bestFit="1" customWidth="1"/>
    <col min="27" max="27" width="14.140625" style="17" bestFit="1" customWidth="1"/>
    <col min="28" max="264" width="9" style="17"/>
    <col min="265" max="265" width="14.140625" style="17" customWidth="1"/>
    <col min="266" max="266" width="14.7109375" style="17" bestFit="1" customWidth="1"/>
    <col min="267" max="267" width="21.42578125" style="17" bestFit="1" customWidth="1"/>
    <col min="268" max="268" width="14.7109375" style="17" bestFit="1" customWidth="1"/>
    <col min="269" max="269" width="21.42578125" style="17" bestFit="1" customWidth="1"/>
    <col min="270" max="270" width="14.7109375" style="17" bestFit="1" customWidth="1"/>
    <col min="271" max="271" width="21.42578125" style="17" bestFit="1" customWidth="1"/>
    <col min="272" max="272" width="14.7109375" style="17" bestFit="1" customWidth="1"/>
    <col min="273" max="273" width="21.42578125" style="17" bestFit="1" customWidth="1"/>
    <col min="274" max="274" width="14.7109375" style="17" bestFit="1" customWidth="1"/>
    <col min="275" max="275" width="21.42578125" style="17" bestFit="1" customWidth="1"/>
    <col min="276" max="276" width="16.5703125" style="17" bestFit="1" customWidth="1"/>
    <col min="277" max="277" width="14.140625" style="17" bestFit="1" customWidth="1"/>
    <col min="278" max="278" width="16.5703125" style="17" bestFit="1" customWidth="1"/>
    <col min="279" max="279" width="14.140625" style="17" bestFit="1" customWidth="1"/>
    <col min="280" max="280" width="14.42578125" style="17" bestFit="1" customWidth="1"/>
    <col min="281" max="281" width="14.5703125" style="17" customWidth="1"/>
    <col min="282" max="282" width="13.85546875" style="17" bestFit="1" customWidth="1"/>
    <col min="283" max="283" width="14.5703125" style="17" customWidth="1"/>
    <col min="284" max="520" width="9" style="17"/>
    <col min="521" max="521" width="14.140625" style="17" customWidth="1"/>
    <col min="522" max="522" width="14.7109375" style="17" bestFit="1" customWidth="1"/>
    <col min="523" max="523" width="21.42578125" style="17" bestFit="1" customWidth="1"/>
    <col min="524" max="524" width="14.7109375" style="17" bestFit="1" customWidth="1"/>
    <col min="525" max="525" width="21.42578125" style="17" bestFit="1" customWidth="1"/>
    <col min="526" max="526" width="14.7109375" style="17" bestFit="1" customWidth="1"/>
    <col min="527" max="527" width="21.42578125" style="17" bestFit="1" customWidth="1"/>
    <col min="528" max="528" width="14.7109375" style="17" bestFit="1" customWidth="1"/>
    <col min="529" max="529" width="21.42578125" style="17" bestFit="1" customWidth="1"/>
    <col min="530" max="530" width="14.7109375" style="17" bestFit="1" customWidth="1"/>
    <col min="531" max="531" width="21.42578125" style="17" bestFit="1" customWidth="1"/>
    <col min="532" max="532" width="16.5703125" style="17" bestFit="1" customWidth="1"/>
    <col min="533" max="533" width="14.140625" style="17" bestFit="1" customWidth="1"/>
    <col min="534" max="534" width="16.5703125" style="17" bestFit="1" customWidth="1"/>
    <col min="535" max="535" width="14.140625" style="17" bestFit="1" customWidth="1"/>
    <col min="536" max="536" width="14.42578125" style="17" bestFit="1" customWidth="1"/>
    <col min="537" max="537" width="14.5703125" style="17" customWidth="1"/>
    <col min="538" max="538" width="13.85546875" style="17" bestFit="1" customWidth="1"/>
    <col min="539" max="539" width="14.5703125" style="17" customWidth="1"/>
    <col min="540" max="776" width="9" style="17"/>
    <col min="777" max="777" width="14.140625" style="17" customWidth="1"/>
    <col min="778" max="778" width="14.7109375" style="17" bestFit="1" customWidth="1"/>
    <col min="779" max="779" width="21.42578125" style="17" bestFit="1" customWidth="1"/>
    <col min="780" max="780" width="14.7109375" style="17" bestFit="1" customWidth="1"/>
    <col min="781" max="781" width="21.42578125" style="17" bestFit="1" customWidth="1"/>
    <col min="782" max="782" width="14.7109375" style="17" bestFit="1" customWidth="1"/>
    <col min="783" max="783" width="21.42578125" style="17" bestFit="1" customWidth="1"/>
    <col min="784" max="784" width="14.7109375" style="17" bestFit="1" customWidth="1"/>
    <col min="785" max="785" width="21.42578125" style="17" bestFit="1" customWidth="1"/>
    <col min="786" max="786" width="14.7109375" style="17" bestFit="1" customWidth="1"/>
    <col min="787" max="787" width="21.42578125" style="17" bestFit="1" customWidth="1"/>
    <col min="788" max="788" width="16.5703125" style="17" bestFit="1" customWidth="1"/>
    <col min="789" max="789" width="14.140625" style="17" bestFit="1" customWidth="1"/>
    <col min="790" max="790" width="16.5703125" style="17" bestFit="1" customWidth="1"/>
    <col min="791" max="791" width="14.140625" style="17" bestFit="1" customWidth="1"/>
    <col min="792" max="792" width="14.42578125" style="17" bestFit="1" customWidth="1"/>
    <col min="793" max="793" width="14.5703125" style="17" customWidth="1"/>
    <col min="794" max="794" width="13.85546875" style="17" bestFit="1" customWidth="1"/>
    <col min="795" max="795" width="14.5703125" style="17" customWidth="1"/>
    <col min="796" max="1032" width="9" style="17"/>
    <col min="1033" max="1033" width="14.140625" style="17" customWidth="1"/>
    <col min="1034" max="1034" width="14.7109375" style="17" bestFit="1" customWidth="1"/>
    <col min="1035" max="1035" width="21.42578125" style="17" bestFit="1" customWidth="1"/>
    <col min="1036" max="1036" width="14.7109375" style="17" bestFit="1" customWidth="1"/>
    <col min="1037" max="1037" width="21.42578125" style="17" bestFit="1" customWidth="1"/>
    <col min="1038" max="1038" width="14.7109375" style="17" bestFit="1" customWidth="1"/>
    <col min="1039" max="1039" width="21.42578125" style="17" bestFit="1" customWidth="1"/>
    <col min="1040" max="1040" width="14.7109375" style="17" bestFit="1" customWidth="1"/>
    <col min="1041" max="1041" width="21.42578125" style="17" bestFit="1" customWidth="1"/>
    <col min="1042" max="1042" width="14.7109375" style="17" bestFit="1" customWidth="1"/>
    <col min="1043" max="1043" width="21.42578125" style="17" bestFit="1" customWidth="1"/>
    <col min="1044" max="1044" width="16.5703125" style="17" bestFit="1" customWidth="1"/>
    <col min="1045" max="1045" width="14.140625" style="17" bestFit="1" customWidth="1"/>
    <col min="1046" max="1046" width="16.5703125" style="17" bestFit="1" customWidth="1"/>
    <col min="1047" max="1047" width="14.140625" style="17" bestFit="1" customWidth="1"/>
    <col min="1048" max="1048" width="14.42578125" style="17" bestFit="1" customWidth="1"/>
    <col min="1049" max="1049" width="14.5703125" style="17" customWidth="1"/>
    <col min="1050" max="1050" width="13.85546875" style="17" bestFit="1" customWidth="1"/>
    <col min="1051" max="1051" width="14.5703125" style="17" customWidth="1"/>
    <col min="1052" max="1288" width="9" style="17"/>
    <col min="1289" max="1289" width="14.140625" style="17" customWidth="1"/>
    <col min="1290" max="1290" width="14.7109375" style="17" bestFit="1" customWidth="1"/>
    <col min="1291" max="1291" width="21.42578125" style="17" bestFit="1" customWidth="1"/>
    <col min="1292" max="1292" width="14.7109375" style="17" bestFit="1" customWidth="1"/>
    <col min="1293" max="1293" width="21.42578125" style="17" bestFit="1" customWidth="1"/>
    <col min="1294" max="1294" width="14.7109375" style="17" bestFit="1" customWidth="1"/>
    <col min="1295" max="1295" width="21.42578125" style="17" bestFit="1" customWidth="1"/>
    <col min="1296" max="1296" width="14.7109375" style="17" bestFit="1" customWidth="1"/>
    <col min="1297" max="1297" width="21.42578125" style="17" bestFit="1" customWidth="1"/>
    <col min="1298" max="1298" width="14.7109375" style="17" bestFit="1" customWidth="1"/>
    <col min="1299" max="1299" width="21.42578125" style="17" bestFit="1" customWidth="1"/>
    <col min="1300" max="1300" width="16.5703125" style="17" bestFit="1" customWidth="1"/>
    <col min="1301" max="1301" width="14.140625" style="17" bestFit="1" customWidth="1"/>
    <col min="1302" max="1302" width="16.5703125" style="17" bestFit="1" customWidth="1"/>
    <col min="1303" max="1303" width="14.140625" style="17" bestFit="1" customWidth="1"/>
    <col min="1304" max="1304" width="14.42578125" style="17" bestFit="1" customWidth="1"/>
    <col min="1305" max="1305" width="14.5703125" style="17" customWidth="1"/>
    <col min="1306" max="1306" width="13.85546875" style="17" bestFit="1" customWidth="1"/>
    <col min="1307" max="1307" width="14.5703125" style="17" customWidth="1"/>
    <col min="1308" max="1544" width="9" style="17"/>
    <col min="1545" max="1545" width="14.140625" style="17" customWidth="1"/>
    <col min="1546" max="1546" width="14.7109375" style="17" bestFit="1" customWidth="1"/>
    <col min="1547" max="1547" width="21.42578125" style="17" bestFit="1" customWidth="1"/>
    <col min="1548" max="1548" width="14.7109375" style="17" bestFit="1" customWidth="1"/>
    <col min="1549" max="1549" width="21.42578125" style="17" bestFit="1" customWidth="1"/>
    <col min="1550" max="1550" width="14.7109375" style="17" bestFit="1" customWidth="1"/>
    <col min="1551" max="1551" width="21.42578125" style="17" bestFit="1" customWidth="1"/>
    <col min="1552" max="1552" width="14.7109375" style="17" bestFit="1" customWidth="1"/>
    <col min="1553" max="1553" width="21.42578125" style="17" bestFit="1" customWidth="1"/>
    <col min="1554" max="1554" width="14.7109375" style="17" bestFit="1" customWidth="1"/>
    <col min="1555" max="1555" width="21.42578125" style="17" bestFit="1" customWidth="1"/>
    <col min="1556" max="1556" width="16.5703125" style="17" bestFit="1" customWidth="1"/>
    <col min="1557" max="1557" width="14.140625" style="17" bestFit="1" customWidth="1"/>
    <col min="1558" max="1558" width="16.5703125" style="17" bestFit="1" customWidth="1"/>
    <col min="1559" max="1559" width="14.140625" style="17" bestFit="1" customWidth="1"/>
    <col min="1560" max="1560" width="14.42578125" style="17" bestFit="1" customWidth="1"/>
    <col min="1561" max="1561" width="14.5703125" style="17" customWidth="1"/>
    <col min="1562" max="1562" width="13.85546875" style="17" bestFit="1" customWidth="1"/>
    <col min="1563" max="1563" width="14.5703125" style="17" customWidth="1"/>
    <col min="1564" max="1800" width="9" style="17"/>
    <col min="1801" max="1801" width="14.140625" style="17" customWidth="1"/>
    <col min="1802" max="1802" width="14.7109375" style="17" bestFit="1" customWidth="1"/>
    <col min="1803" max="1803" width="21.42578125" style="17" bestFit="1" customWidth="1"/>
    <col min="1804" max="1804" width="14.7109375" style="17" bestFit="1" customWidth="1"/>
    <col min="1805" max="1805" width="21.42578125" style="17" bestFit="1" customWidth="1"/>
    <col min="1806" max="1806" width="14.7109375" style="17" bestFit="1" customWidth="1"/>
    <col min="1807" max="1807" width="21.42578125" style="17" bestFit="1" customWidth="1"/>
    <col min="1808" max="1808" width="14.7109375" style="17" bestFit="1" customWidth="1"/>
    <col min="1809" max="1809" width="21.42578125" style="17" bestFit="1" customWidth="1"/>
    <col min="1810" max="1810" width="14.7109375" style="17" bestFit="1" customWidth="1"/>
    <col min="1811" max="1811" width="21.42578125" style="17" bestFit="1" customWidth="1"/>
    <col min="1812" max="1812" width="16.5703125" style="17" bestFit="1" customWidth="1"/>
    <col min="1813" max="1813" width="14.140625" style="17" bestFit="1" customWidth="1"/>
    <col min="1814" max="1814" width="16.5703125" style="17" bestFit="1" customWidth="1"/>
    <col min="1815" max="1815" width="14.140625" style="17" bestFit="1" customWidth="1"/>
    <col min="1816" max="1816" width="14.42578125" style="17" bestFit="1" customWidth="1"/>
    <col min="1817" max="1817" width="14.5703125" style="17" customWidth="1"/>
    <col min="1818" max="1818" width="13.85546875" style="17" bestFit="1" customWidth="1"/>
    <col min="1819" max="1819" width="14.5703125" style="17" customWidth="1"/>
    <col min="1820" max="2056" width="9" style="17"/>
    <col min="2057" max="2057" width="14.140625" style="17" customWidth="1"/>
    <col min="2058" max="2058" width="14.7109375" style="17" bestFit="1" customWidth="1"/>
    <col min="2059" max="2059" width="21.42578125" style="17" bestFit="1" customWidth="1"/>
    <col min="2060" max="2060" width="14.7109375" style="17" bestFit="1" customWidth="1"/>
    <col min="2061" max="2061" width="21.42578125" style="17" bestFit="1" customWidth="1"/>
    <col min="2062" max="2062" width="14.7109375" style="17" bestFit="1" customWidth="1"/>
    <col min="2063" max="2063" width="21.42578125" style="17" bestFit="1" customWidth="1"/>
    <col min="2064" max="2064" width="14.7109375" style="17" bestFit="1" customWidth="1"/>
    <col min="2065" max="2065" width="21.42578125" style="17" bestFit="1" customWidth="1"/>
    <col min="2066" max="2066" width="14.7109375" style="17" bestFit="1" customWidth="1"/>
    <col min="2067" max="2067" width="21.42578125" style="17" bestFit="1" customWidth="1"/>
    <col min="2068" max="2068" width="16.5703125" style="17" bestFit="1" customWidth="1"/>
    <col min="2069" max="2069" width="14.140625" style="17" bestFit="1" customWidth="1"/>
    <col min="2070" max="2070" width="16.5703125" style="17" bestFit="1" customWidth="1"/>
    <col min="2071" max="2071" width="14.140625" style="17" bestFit="1" customWidth="1"/>
    <col min="2072" max="2072" width="14.42578125" style="17" bestFit="1" customWidth="1"/>
    <col min="2073" max="2073" width="14.5703125" style="17" customWidth="1"/>
    <col min="2074" max="2074" width="13.85546875" style="17" bestFit="1" customWidth="1"/>
    <col min="2075" max="2075" width="14.5703125" style="17" customWidth="1"/>
    <col min="2076" max="2312" width="9" style="17"/>
    <col min="2313" max="2313" width="14.140625" style="17" customWidth="1"/>
    <col min="2314" max="2314" width="14.7109375" style="17" bestFit="1" customWidth="1"/>
    <col min="2315" max="2315" width="21.42578125" style="17" bestFit="1" customWidth="1"/>
    <col min="2316" max="2316" width="14.7109375" style="17" bestFit="1" customWidth="1"/>
    <col min="2317" max="2317" width="21.42578125" style="17" bestFit="1" customWidth="1"/>
    <col min="2318" max="2318" width="14.7109375" style="17" bestFit="1" customWidth="1"/>
    <col min="2319" max="2319" width="21.42578125" style="17" bestFit="1" customWidth="1"/>
    <col min="2320" max="2320" width="14.7109375" style="17" bestFit="1" customWidth="1"/>
    <col min="2321" max="2321" width="21.42578125" style="17" bestFit="1" customWidth="1"/>
    <col min="2322" max="2322" width="14.7109375" style="17" bestFit="1" customWidth="1"/>
    <col min="2323" max="2323" width="21.42578125" style="17" bestFit="1" customWidth="1"/>
    <col min="2324" max="2324" width="16.5703125" style="17" bestFit="1" customWidth="1"/>
    <col min="2325" max="2325" width="14.140625" style="17" bestFit="1" customWidth="1"/>
    <col min="2326" max="2326" width="16.5703125" style="17" bestFit="1" customWidth="1"/>
    <col min="2327" max="2327" width="14.140625" style="17" bestFit="1" customWidth="1"/>
    <col min="2328" max="2328" width="14.42578125" style="17" bestFit="1" customWidth="1"/>
    <col min="2329" max="2329" width="14.5703125" style="17" customWidth="1"/>
    <col min="2330" max="2330" width="13.85546875" style="17" bestFit="1" customWidth="1"/>
    <col min="2331" max="2331" width="14.5703125" style="17" customWidth="1"/>
    <col min="2332" max="2568" width="9" style="17"/>
    <col min="2569" max="2569" width="14.140625" style="17" customWidth="1"/>
    <col min="2570" max="2570" width="14.7109375" style="17" bestFit="1" customWidth="1"/>
    <col min="2571" max="2571" width="21.42578125" style="17" bestFit="1" customWidth="1"/>
    <col min="2572" max="2572" width="14.7109375" style="17" bestFit="1" customWidth="1"/>
    <col min="2573" max="2573" width="21.42578125" style="17" bestFit="1" customWidth="1"/>
    <col min="2574" max="2574" width="14.7109375" style="17" bestFit="1" customWidth="1"/>
    <col min="2575" max="2575" width="21.42578125" style="17" bestFit="1" customWidth="1"/>
    <col min="2576" max="2576" width="14.7109375" style="17" bestFit="1" customWidth="1"/>
    <col min="2577" max="2577" width="21.42578125" style="17" bestFit="1" customWidth="1"/>
    <col min="2578" max="2578" width="14.7109375" style="17" bestFit="1" customWidth="1"/>
    <col min="2579" max="2579" width="21.42578125" style="17" bestFit="1" customWidth="1"/>
    <col min="2580" max="2580" width="16.5703125" style="17" bestFit="1" customWidth="1"/>
    <col min="2581" max="2581" width="14.140625" style="17" bestFit="1" customWidth="1"/>
    <col min="2582" max="2582" width="16.5703125" style="17" bestFit="1" customWidth="1"/>
    <col min="2583" max="2583" width="14.140625" style="17" bestFit="1" customWidth="1"/>
    <col min="2584" max="2584" width="14.42578125" style="17" bestFit="1" customWidth="1"/>
    <col min="2585" max="2585" width="14.5703125" style="17" customWidth="1"/>
    <col min="2586" max="2586" width="13.85546875" style="17" bestFit="1" customWidth="1"/>
    <col min="2587" max="2587" width="14.5703125" style="17" customWidth="1"/>
    <col min="2588" max="2824" width="9" style="17"/>
    <col min="2825" max="2825" width="14.140625" style="17" customWidth="1"/>
    <col min="2826" max="2826" width="14.7109375" style="17" bestFit="1" customWidth="1"/>
    <col min="2827" max="2827" width="21.42578125" style="17" bestFit="1" customWidth="1"/>
    <col min="2828" max="2828" width="14.7109375" style="17" bestFit="1" customWidth="1"/>
    <col min="2829" max="2829" width="21.42578125" style="17" bestFit="1" customWidth="1"/>
    <col min="2830" max="2830" width="14.7109375" style="17" bestFit="1" customWidth="1"/>
    <col min="2831" max="2831" width="21.42578125" style="17" bestFit="1" customWidth="1"/>
    <col min="2832" max="2832" width="14.7109375" style="17" bestFit="1" customWidth="1"/>
    <col min="2833" max="2833" width="21.42578125" style="17" bestFit="1" customWidth="1"/>
    <col min="2834" max="2834" width="14.7109375" style="17" bestFit="1" customWidth="1"/>
    <col min="2835" max="2835" width="21.42578125" style="17" bestFit="1" customWidth="1"/>
    <col min="2836" max="2836" width="16.5703125" style="17" bestFit="1" customWidth="1"/>
    <col min="2837" max="2837" width="14.140625" style="17" bestFit="1" customWidth="1"/>
    <col min="2838" max="2838" width="16.5703125" style="17" bestFit="1" customWidth="1"/>
    <col min="2839" max="2839" width="14.140625" style="17" bestFit="1" customWidth="1"/>
    <col min="2840" max="2840" width="14.42578125" style="17" bestFit="1" customWidth="1"/>
    <col min="2841" max="2841" width="14.5703125" style="17" customWidth="1"/>
    <col min="2842" max="2842" width="13.85546875" style="17" bestFit="1" customWidth="1"/>
    <col min="2843" max="2843" width="14.5703125" style="17" customWidth="1"/>
    <col min="2844" max="3080" width="9" style="17"/>
    <col min="3081" max="3081" width="14.140625" style="17" customWidth="1"/>
    <col min="3082" max="3082" width="14.7109375" style="17" bestFit="1" customWidth="1"/>
    <col min="3083" max="3083" width="21.42578125" style="17" bestFit="1" customWidth="1"/>
    <col min="3084" max="3084" width="14.7109375" style="17" bestFit="1" customWidth="1"/>
    <col min="3085" max="3085" width="21.42578125" style="17" bestFit="1" customWidth="1"/>
    <col min="3086" max="3086" width="14.7109375" style="17" bestFit="1" customWidth="1"/>
    <col min="3087" max="3087" width="21.42578125" style="17" bestFit="1" customWidth="1"/>
    <col min="3088" max="3088" width="14.7109375" style="17" bestFit="1" customWidth="1"/>
    <col min="3089" max="3089" width="21.42578125" style="17" bestFit="1" customWidth="1"/>
    <col min="3090" max="3090" width="14.7109375" style="17" bestFit="1" customWidth="1"/>
    <col min="3091" max="3091" width="21.42578125" style="17" bestFit="1" customWidth="1"/>
    <col min="3092" max="3092" width="16.5703125" style="17" bestFit="1" customWidth="1"/>
    <col min="3093" max="3093" width="14.140625" style="17" bestFit="1" customWidth="1"/>
    <col min="3094" max="3094" width="16.5703125" style="17" bestFit="1" customWidth="1"/>
    <col min="3095" max="3095" width="14.140625" style="17" bestFit="1" customWidth="1"/>
    <col min="3096" max="3096" width="14.42578125" style="17" bestFit="1" customWidth="1"/>
    <col min="3097" max="3097" width="14.5703125" style="17" customWidth="1"/>
    <col min="3098" max="3098" width="13.85546875" style="17" bestFit="1" customWidth="1"/>
    <col min="3099" max="3099" width="14.5703125" style="17" customWidth="1"/>
    <col min="3100" max="3336" width="9" style="17"/>
    <col min="3337" max="3337" width="14.140625" style="17" customWidth="1"/>
    <col min="3338" max="3338" width="14.7109375" style="17" bestFit="1" customWidth="1"/>
    <col min="3339" max="3339" width="21.42578125" style="17" bestFit="1" customWidth="1"/>
    <col min="3340" max="3340" width="14.7109375" style="17" bestFit="1" customWidth="1"/>
    <col min="3341" max="3341" width="21.42578125" style="17" bestFit="1" customWidth="1"/>
    <col min="3342" max="3342" width="14.7109375" style="17" bestFit="1" customWidth="1"/>
    <col min="3343" max="3343" width="21.42578125" style="17" bestFit="1" customWidth="1"/>
    <col min="3344" max="3344" width="14.7109375" style="17" bestFit="1" customWidth="1"/>
    <col min="3345" max="3345" width="21.42578125" style="17" bestFit="1" customWidth="1"/>
    <col min="3346" max="3346" width="14.7109375" style="17" bestFit="1" customWidth="1"/>
    <col min="3347" max="3347" width="21.42578125" style="17" bestFit="1" customWidth="1"/>
    <col min="3348" max="3348" width="16.5703125" style="17" bestFit="1" customWidth="1"/>
    <col min="3349" max="3349" width="14.140625" style="17" bestFit="1" customWidth="1"/>
    <col min="3350" max="3350" width="16.5703125" style="17" bestFit="1" customWidth="1"/>
    <col min="3351" max="3351" width="14.140625" style="17" bestFit="1" customWidth="1"/>
    <col min="3352" max="3352" width="14.42578125" style="17" bestFit="1" customWidth="1"/>
    <col min="3353" max="3353" width="14.5703125" style="17" customWidth="1"/>
    <col min="3354" max="3354" width="13.85546875" style="17" bestFit="1" customWidth="1"/>
    <col min="3355" max="3355" width="14.5703125" style="17" customWidth="1"/>
    <col min="3356" max="3592" width="9" style="17"/>
    <col min="3593" max="3593" width="14.140625" style="17" customWidth="1"/>
    <col min="3594" max="3594" width="14.7109375" style="17" bestFit="1" customWidth="1"/>
    <col min="3595" max="3595" width="21.42578125" style="17" bestFit="1" customWidth="1"/>
    <col min="3596" max="3596" width="14.7109375" style="17" bestFit="1" customWidth="1"/>
    <col min="3597" max="3597" width="21.42578125" style="17" bestFit="1" customWidth="1"/>
    <col min="3598" max="3598" width="14.7109375" style="17" bestFit="1" customWidth="1"/>
    <col min="3599" max="3599" width="21.42578125" style="17" bestFit="1" customWidth="1"/>
    <col min="3600" max="3600" width="14.7109375" style="17" bestFit="1" customWidth="1"/>
    <col min="3601" max="3601" width="21.42578125" style="17" bestFit="1" customWidth="1"/>
    <col min="3602" max="3602" width="14.7109375" style="17" bestFit="1" customWidth="1"/>
    <col min="3603" max="3603" width="21.42578125" style="17" bestFit="1" customWidth="1"/>
    <col min="3604" max="3604" width="16.5703125" style="17" bestFit="1" customWidth="1"/>
    <col min="3605" max="3605" width="14.140625" style="17" bestFit="1" customWidth="1"/>
    <col min="3606" max="3606" width="16.5703125" style="17" bestFit="1" customWidth="1"/>
    <col min="3607" max="3607" width="14.140625" style="17" bestFit="1" customWidth="1"/>
    <col min="3608" max="3608" width="14.42578125" style="17" bestFit="1" customWidth="1"/>
    <col min="3609" max="3609" width="14.5703125" style="17" customWidth="1"/>
    <col min="3610" max="3610" width="13.85546875" style="17" bestFit="1" customWidth="1"/>
    <col min="3611" max="3611" width="14.5703125" style="17" customWidth="1"/>
    <col min="3612" max="3848" width="9" style="17"/>
    <col min="3849" max="3849" width="14.140625" style="17" customWidth="1"/>
    <col min="3850" max="3850" width="14.7109375" style="17" bestFit="1" customWidth="1"/>
    <col min="3851" max="3851" width="21.42578125" style="17" bestFit="1" customWidth="1"/>
    <col min="3852" max="3852" width="14.7109375" style="17" bestFit="1" customWidth="1"/>
    <col min="3853" max="3853" width="21.42578125" style="17" bestFit="1" customWidth="1"/>
    <col min="3854" max="3854" width="14.7109375" style="17" bestFit="1" customWidth="1"/>
    <col min="3855" max="3855" width="21.42578125" style="17" bestFit="1" customWidth="1"/>
    <col min="3856" max="3856" width="14.7109375" style="17" bestFit="1" customWidth="1"/>
    <col min="3857" max="3857" width="21.42578125" style="17" bestFit="1" customWidth="1"/>
    <col min="3858" max="3858" width="14.7109375" style="17" bestFit="1" customWidth="1"/>
    <col min="3859" max="3859" width="21.42578125" style="17" bestFit="1" customWidth="1"/>
    <col min="3860" max="3860" width="16.5703125" style="17" bestFit="1" customWidth="1"/>
    <col min="3861" max="3861" width="14.140625" style="17" bestFit="1" customWidth="1"/>
    <col min="3862" max="3862" width="16.5703125" style="17" bestFit="1" customWidth="1"/>
    <col min="3863" max="3863" width="14.140625" style="17" bestFit="1" customWidth="1"/>
    <col min="3864" max="3864" width="14.42578125" style="17" bestFit="1" customWidth="1"/>
    <col min="3865" max="3865" width="14.5703125" style="17" customWidth="1"/>
    <col min="3866" max="3866" width="13.85546875" style="17" bestFit="1" customWidth="1"/>
    <col min="3867" max="3867" width="14.5703125" style="17" customWidth="1"/>
    <col min="3868" max="4104" width="9" style="17"/>
    <col min="4105" max="4105" width="14.140625" style="17" customWidth="1"/>
    <col min="4106" max="4106" width="14.7109375" style="17" bestFit="1" customWidth="1"/>
    <col min="4107" max="4107" width="21.42578125" style="17" bestFit="1" customWidth="1"/>
    <col min="4108" max="4108" width="14.7109375" style="17" bestFit="1" customWidth="1"/>
    <col min="4109" max="4109" width="21.42578125" style="17" bestFit="1" customWidth="1"/>
    <col min="4110" max="4110" width="14.7109375" style="17" bestFit="1" customWidth="1"/>
    <col min="4111" max="4111" width="21.42578125" style="17" bestFit="1" customWidth="1"/>
    <col min="4112" max="4112" width="14.7109375" style="17" bestFit="1" customWidth="1"/>
    <col min="4113" max="4113" width="21.42578125" style="17" bestFit="1" customWidth="1"/>
    <col min="4114" max="4114" width="14.7109375" style="17" bestFit="1" customWidth="1"/>
    <col min="4115" max="4115" width="21.42578125" style="17" bestFit="1" customWidth="1"/>
    <col min="4116" max="4116" width="16.5703125" style="17" bestFit="1" customWidth="1"/>
    <col min="4117" max="4117" width="14.140625" style="17" bestFit="1" customWidth="1"/>
    <col min="4118" max="4118" width="16.5703125" style="17" bestFit="1" customWidth="1"/>
    <col min="4119" max="4119" width="14.140625" style="17" bestFit="1" customWidth="1"/>
    <col min="4120" max="4120" width="14.42578125" style="17" bestFit="1" customWidth="1"/>
    <col min="4121" max="4121" width="14.5703125" style="17" customWidth="1"/>
    <col min="4122" max="4122" width="13.85546875" style="17" bestFit="1" customWidth="1"/>
    <col min="4123" max="4123" width="14.5703125" style="17" customWidth="1"/>
    <col min="4124" max="4360" width="9" style="17"/>
    <col min="4361" max="4361" width="14.140625" style="17" customWidth="1"/>
    <col min="4362" max="4362" width="14.7109375" style="17" bestFit="1" customWidth="1"/>
    <col min="4363" max="4363" width="21.42578125" style="17" bestFit="1" customWidth="1"/>
    <col min="4364" max="4364" width="14.7109375" style="17" bestFit="1" customWidth="1"/>
    <col min="4365" max="4365" width="21.42578125" style="17" bestFit="1" customWidth="1"/>
    <col min="4366" max="4366" width="14.7109375" style="17" bestFit="1" customWidth="1"/>
    <col min="4367" max="4367" width="21.42578125" style="17" bestFit="1" customWidth="1"/>
    <col min="4368" max="4368" width="14.7109375" style="17" bestFit="1" customWidth="1"/>
    <col min="4369" max="4369" width="21.42578125" style="17" bestFit="1" customWidth="1"/>
    <col min="4370" max="4370" width="14.7109375" style="17" bestFit="1" customWidth="1"/>
    <col min="4371" max="4371" width="21.42578125" style="17" bestFit="1" customWidth="1"/>
    <col min="4372" max="4372" width="16.5703125" style="17" bestFit="1" customWidth="1"/>
    <col min="4373" max="4373" width="14.140625" style="17" bestFit="1" customWidth="1"/>
    <col min="4374" max="4374" width="16.5703125" style="17" bestFit="1" customWidth="1"/>
    <col min="4375" max="4375" width="14.140625" style="17" bestFit="1" customWidth="1"/>
    <col min="4376" max="4376" width="14.42578125" style="17" bestFit="1" customWidth="1"/>
    <col min="4377" max="4377" width="14.5703125" style="17" customWidth="1"/>
    <col min="4378" max="4378" width="13.85546875" style="17" bestFit="1" customWidth="1"/>
    <col min="4379" max="4379" width="14.5703125" style="17" customWidth="1"/>
    <col min="4380" max="4616" width="9" style="17"/>
    <col min="4617" max="4617" width="14.140625" style="17" customWidth="1"/>
    <col min="4618" max="4618" width="14.7109375" style="17" bestFit="1" customWidth="1"/>
    <col min="4619" max="4619" width="21.42578125" style="17" bestFit="1" customWidth="1"/>
    <col min="4620" max="4620" width="14.7109375" style="17" bestFit="1" customWidth="1"/>
    <col min="4621" max="4621" width="21.42578125" style="17" bestFit="1" customWidth="1"/>
    <col min="4622" max="4622" width="14.7109375" style="17" bestFit="1" customWidth="1"/>
    <col min="4623" max="4623" width="21.42578125" style="17" bestFit="1" customWidth="1"/>
    <col min="4624" max="4624" width="14.7109375" style="17" bestFit="1" customWidth="1"/>
    <col min="4625" max="4625" width="21.42578125" style="17" bestFit="1" customWidth="1"/>
    <col min="4626" max="4626" width="14.7109375" style="17" bestFit="1" customWidth="1"/>
    <col min="4627" max="4627" width="21.42578125" style="17" bestFit="1" customWidth="1"/>
    <col min="4628" max="4628" width="16.5703125" style="17" bestFit="1" customWidth="1"/>
    <col min="4629" max="4629" width="14.140625" style="17" bestFit="1" customWidth="1"/>
    <col min="4630" max="4630" width="16.5703125" style="17" bestFit="1" customWidth="1"/>
    <col min="4631" max="4631" width="14.140625" style="17" bestFit="1" customWidth="1"/>
    <col min="4632" max="4632" width="14.42578125" style="17" bestFit="1" customWidth="1"/>
    <col min="4633" max="4633" width="14.5703125" style="17" customWidth="1"/>
    <col min="4634" max="4634" width="13.85546875" style="17" bestFit="1" customWidth="1"/>
    <col min="4635" max="4635" width="14.5703125" style="17" customWidth="1"/>
    <col min="4636" max="4872" width="9" style="17"/>
    <col min="4873" max="4873" width="14.140625" style="17" customWidth="1"/>
    <col min="4874" max="4874" width="14.7109375" style="17" bestFit="1" customWidth="1"/>
    <col min="4875" max="4875" width="21.42578125" style="17" bestFit="1" customWidth="1"/>
    <col min="4876" max="4876" width="14.7109375" style="17" bestFit="1" customWidth="1"/>
    <col min="4877" max="4877" width="21.42578125" style="17" bestFit="1" customWidth="1"/>
    <col min="4878" max="4878" width="14.7109375" style="17" bestFit="1" customWidth="1"/>
    <col min="4879" max="4879" width="21.42578125" style="17" bestFit="1" customWidth="1"/>
    <col min="4880" max="4880" width="14.7109375" style="17" bestFit="1" customWidth="1"/>
    <col min="4881" max="4881" width="21.42578125" style="17" bestFit="1" customWidth="1"/>
    <col min="4882" max="4882" width="14.7109375" style="17" bestFit="1" customWidth="1"/>
    <col min="4883" max="4883" width="21.42578125" style="17" bestFit="1" customWidth="1"/>
    <col min="4884" max="4884" width="16.5703125" style="17" bestFit="1" customWidth="1"/>
    <col min="4885" max="4885" width="14.140625" style="17" bestFit="1" customWidth="1"/>
    <col min="4886" max="4886" width="16.5703125" style="17" bestFit="1" customWidth="1"/>
    <col min="4887" max="4887" width="14.140625" style="17" bestFit="1" customWidth="1"/>
    <col min="4888" max="4888" width="14.42578125" style="17" bestFit="1" customWidth="1"/>
    <col min="4889" max="4889" width="14.5703125" style="17" customWidth="1"/>
    <col min="4890" max="4890" width="13.85546875" style="17" bestFit="1" customWidth="1"/>
    <col min="4891" max="4891" width="14.5703125" style="17" customWidth="1"/>
    <col min="4892" max="5128" width="9" style="17"/>
    <col min="5129" max="5129" width="14.140625" style="17" customWidth="1"/>
    <col min="5130" max="5130" width="14.7109375" style="17" bestFit="1" customWidth="1"/>
    <col min="5131" max="5131" width="21.42578125" style="17" bestFit="1" customWidth="1"/>
    <col min="5132" max="5132" width="14.7109375" style="17" bestFit="1" customWidth="1"/>
    <col min="5133" max="5133" width="21.42578125" style="17" bestFit="1" customWidth="1"/>
    <col min="5134" max="5134" width="14.7109375" style="17" bestFit="1" customWidth="1"/>
    <col min="5135" max="5135" width="21.42578125" style="17" bestFit="1" customWidth="1"/>
    <col min="5136" max="5136" width="14.7109375" style="17" bestFit="1" customWidth="1"/>
    <col min="5137" max="5137" width="21.42578125" style="17" bestFit="1" customWidth="1"/>
    <col min="5138" max="5138" width="14.7109375" style="17" bestFit="1" customWidth="1"/>
    <col min="5139" max="5139" width="21.42578125" style="17" bestFit="1" customWidth="1"/>
    <col min="5140" max="5140" width="16.5703125" style="17" bestFit="1" customWidth="1"/>
    <col min="5141" max="5141" width="14.140625" style="17" bestFit="1" customWidth="1"/>
    <col min="5142" max="5142" width="16.5703125" style="17" bestFit="1" customWidth="1"/>
    <col min="5143" max="5143" width="14.140625" style="17" bestFit="1" customWidth="1"/>
    <col min="5144" max="5144" width="14.42578125" style="17" bestFit="1" customWidth="1"/>
    <col min="5145" max="5145" width="14.5703125" style="17" customWidth="1"/>
    <col min="5146" max="5146" width="13.85546875" style="17" bestFit="1" customWidth="1"/>
    <col min="5147" max="5147" width="14.5703125" style="17" customWidth="1"/>
    <col min="5148" max="5384" width="9" style="17"/>
    <col min="5385" max="5385" width="14.140625" style="17" customWidth="1"/>
    <col min="5386" max="5386" width="14.7109375" style="17" bestFit="1" customWidth="1"/>
    <col min="5387" max="5387" width="21.42578125" style="17" bestFit="1" customWidth="1"/>
    <col min="5388" max="5388" width="14.7109375" style="17" bestFit="1" customWidth="1"/>
    <col min="5389" max="5389" width="21.42578125" style="17" bestFit="1" customWidth="1"/>
    <col min="5390" max="5390" width="14.7109375" style="17" bestFit="1" customWidth="1"/>
    <col min="5391" max="5391" width="21.42578125" style="17" bestFit="1" customWidth="1"/>
    <col min="5392" max="5392" width="14.7109375" style="17" bestFit="1" customWidth="1"/>
    <col min="5393" max="5393" width="21.42578125" style="17" bestFit="1" customWidth="1"/>
    <col min="5394" max="5394" width="14.7109375" style="17" bestFit="1" customWidth="1"/>
    <col min="5395" max="5395" width="21.42578125" style="17" bestFit="1" customWidth="1"/>
    <col min="5396" max="5396" width="16.5703125" style="17" bestFit="1" customWidth="1"/>
    <col min="5397" max="5397" width="14.140625" style="17" bestFit="1" customWidth="1"/>
    <col min="5398" max="5398" width="16.5703125" style="17" bestFit="1" customWidth="1"/>
    <col min="5399" max="5399" width="14.140625" style="17" bestFit="1" customWidth="1"/>
    <col min="5400" max="5400" width="14.42578125" style="17" bestFit="1" customWidth="1"/>
    <col min="5401" max="5401" width="14.5703125" style="17" customWidth="1"/>
    <col min="5402" max="5402" width="13.85546875" style="17" bestFit="1" customWidth="1"/>
    <col min="5403" max="5403" width="14.5703125" style="17" customWidth="1"/>
    <col min="5404" max="5640" width="9" style="17"/>
    <col min="5641" max="5641" width="14.140625" style="17" customWidth="1"/>
    <col min="5642" max="5642" width="14.7109375" style="17" bestFit="1" customWidth="1"/>
    <col min="5643" max="5643" width="21.42578125" style="17" bestFit="1" customWidth="1"/>
    <col min="5644" max="5644" width="14.7109375" style="17" bestFit="1" customWidth="1"/>
    <col min="5645" max="5645" width="21.42578125" style="17" bestFit="1" customWidth="1"/>
    <col min="5646" max="5646" width="14.7109375" style="17" bestFit="1" customWidth="1"/>
    <col min="5647" max="5647" width="21.42578125" style="17" bestFit="1" customWidth="1"/>
    <col min="5648" max="5648" width="14.7109375" style="17" bestFit="1" customWidth="1"/>
    <col min="5649" max="5649" width="21.42578125" style="17" bestFit="1" customWidth="1"/>
    <col min="5650" max="5650" width="14.7109375" style="17" bestFit="1" customWidth="1"/>
    <col min="5651" max="5651" width="21.42578125" style="17" bestFit="1" customWidth="1"/>
    <col min="5652" max="5652" width="16.5703125" style="17" bestFit="1" customWidth="1"/>
    <col min="5653" max="5653" width="14.140625" style="17" bestFit="1" customWidth="1"/>
    <col min="5654" max="5654" width="16.5703125" style="17" bestFit="1" customWidth="1"/>
    <col min="5655" max="5655" width="14.140625" style="17" bestFit="1" customWidth="1"/>
    <col min="5656" max="5656" width="14.42578125" style="17" bestFit="1" customWidth="1"/>
    <col min="5657" max="5657" width="14.5703125" style="17" customWidth="1"/>
    <col min="5658" max="5658" width="13.85546875" style="17" bestFit="1" customWidth="1"/>
    <col min="5659" max="5659" width="14.5703125" style="17" customWidth="1"/>
    <col min="5660" max="5896" width="9" style="17"/>
    <col min="5897" max="5897" width="14.140625" style="17" customWidth="1"/>
    <col min="5898" max="5898" width="14.7109375" style="17" bestFit="1" customWidth="1"/>
    <col min="5899" max="5899" width="21.42578125" style="17" bestFit="1" customWidth="1"/>
    <col min="5900" max="5900" width="14.7109375" style="17" bestFit="1" customWidth="1"/>
    <col min="5901" max="5901" width="21.42578125" style="17" bestFit="1" customWidth="1"/>
    <col min="5902" max="5902" width="14.7109375" style="17" bestFit="1" customWidth="1"/>
    <col min="5903" max="5903" width="21.42578125" style="17" bestFit="1" customWidth="1"/>
    <col min="5904" max="5904" width="14.7109375" style="17" bestFit="1" customWidth="1"/>
    <col min="5905" max="5905" width="21.42578125" style="17" bestFit="1" customWidth="1"/>
    <col min="5906" max="5906" width="14.7109375" style="17" bestFit="1" customWidth="1"/>
    <col min="5907" max="5907" width="21.42578125" style="17" bestFit="1" customWidth="1"/>
    <col min="5908" max="5908" width="16.5703125" style="17" bestFit="1" customWidth="1"/>
    <col min="5909" max="5909" width="14.140625" style="17" bestFit="1" customWidth="1"/>
    <col min="5910" max="5910" width="16.5703125" style="17" bestFit="1" customWidth="1"/>
    <col min="5911" max="5911" width="14.140625" style="17" bestFit="1" customWidth="1"/>
    <col min="5912" max="5912" width="14.42578125" style="17" bestFit="1" customWidth="1"/>
    <col min="5913" max="5913" width="14.5703125" style="17" customWidth="1"/>
    <col min="5914" max="5914" width="13.85546875" style="17" bestFit="1" customWidth="1"/>
    <col min="5915" max="5915" width="14.5703125" style="17" customWidth="1"/>
    <col min="5916" max="6152" width="9" style="17"/>
    <col min="6153" max="6153" width="14.140625" style="17" customWidth="1"/>
    <col min="6154" max="6154" width="14.7109375" style="17" bestFit="1" customWidth="1"/>
    <col min="6155" max="6155" width="21.42578125" style="17" bestFit="1" customWidth="1"/>
    <col min="6156" max="6156" width="14.7109375" style="17" bestFit="1" customWidth="1"/>
    <col min="6157" max="6157" width="21.42578125" style="17" bestFit="1" customWidth="1"/>
    <col min="6158" max="6158" width="14.7109375" style="17" bestFit="1" customWidth="1"/>
    <col min="6159" max="6159" width="21.42578125" style="17" bestFit="1" customWidth="1"/>
    <col min="6160" max="6160" width="14.7109375" style="17" bestFit="1" customWidth="1"/>
    <col min="6161" max="6161" width="21.42578125" style="17" bestFit="1" customWidth="1"/>
    <col min="6162" max="6162" width="14.7109375" style="17" bestFit="1" customWidth="1"/>
    <col min="6163" max="6163" width="21.42578125" style="17" bestFit="1" customWidth="1"/>
    <col min="6164" max="6164" width="16.5703125" style="17" bestFit="1" customWidth="1"/>
    <col min="6165" max="6165" width="14.140625" style="17" bestFit="1" customWidth="1"/>
    <col min="6166" max="6166" width="16.5703125" style="17" bestFit="1" customWidth="1"/>
    <col min="6167" max="6167" width="14.140625" style="17" bestFit="1" customWidth="1"/>
    <col min="6168" max="6168" width="14.42578125" style="17" bestFit="1" customWidth="1"/>
    <col min="6169" max="6169" width="14.5703125" style="17" customWidth="1"/>
    <col min="6170" max="6170" width="13.85546875" style="17" bestFit="1" customWidth="1"/>
    <col min="6171" max="6171" width="14.5703125" style="17" customWidth="1"/>
    <col min="6172" max="6408" width="9" style="17"/>
    <col min="6409" max="6409" width="14.140625" style="17" customWidth="1"/>
    <col min="6410" max="6410" width="14.7109375" style="17" bestFit="1" customWidth="1"/>
    <col min="6411" max="6411" width="21.42578125" style="17" bestFit="1" customWidth="1"/>
    <col min="6412" max="6412" width="14.7109375" style="17" bestFit="1" customWidth="1"/>
    <col min="6413" max="6413" width="21.42578125" style="17" bestFit="1" customWidth="1"/>
    <col min="6414" max="6414" width="14.7109375" style="17" bestFit="1" customWidth="1"/>
    <col min="6415" max="6415" width="21.42578125" style="17" bestFit="1" customWidth="1"/>
    <col min="6416" max="6416" width="14.7109375" style="17" bestFit="1" customWidth="1"/>
    <col min="6417" max="6417" width="21.42578125" style="17" bestFit="1" customWidth="1"/>
    <col min="6418" max="6418" width="14.7109375" style="17" bestFit="1" customWidth="1"/>
    <col min="6419" max="6419" width="21.42578125" style="17" bestFit="1" customWidth="1"/>
    <col min="6420" max="6420" width="16.5703125" style="17" bestFit="1" customWidth="1"/>
    <col min="6421" max="6421" width="14.140625" style="17" bestFit="1" customWidth="1"/>
    <col min="6422" max="6422" width="16.5703125" style="17" bestFit="1" customWidth="1"/>
    <col min="6423" max="6423" width="14.140625" style="17" bestFit="1" customWidth="1"/>
    <col min="6424" max="6424" width="14.42578125" style="17" bestFit="1" customWidth="1"/>
    <col min="6425" max="6425" width="14.5703125" style="17" customWidth="1"/>
    <col min="6426" max="6426" width="13.85546875" style="17" bestFit="1" customWidth="1"/>
    <col min="6427" max="6427" width="14.5703125" style="17" customWidth="1"/>
    <col min="6428" max="6664" width="9" style="17"/>
    <col min="6665" max="6665" width="14.140625" style="17" customWidth="1"/>
    <col min="6666" max="6666" width="14.7109375" style="17" bestFit="1" customWidth="1"/>
    <col min="6667" max="6667" width="21.42578125" style="17" bestFit="1" customWidth="1"/>
    <col min="6668" max="6668" width="14.7109375" style="17" bestFit="1" customWidth="1"/>
    <col min="6669" max="6669" width="21.42578125" style="17" bestFit="1" customWidth="1"/>
    <col min="6670" max="6670" width="14.7109375" style="17" bestFit="1" customWidth="1"/>
    <col min="6671" max="6671" width="21.42578125" style="17" bestFit="1" customWidth="1"/>
    <col min="6672" max="6672" width="14.7109375" style="17" bestFit="1" customWidth="1"/>
    <col min="6673" max="6673" width="21.42578125" style="17" bestFit="1" customWidth="1"/>
    <col min="6674" max="6674" width="14.7109375" style="17" bestFit="1" customWidth="1"/>
    <col min="6675" max="6675" width="21.42578125" style="17" bestFit="1" customWidth="1"/>
    <col min="6676" max="6676" width="16.5703125" style="17" bestFit="1" customWidth="1"/>
    <col min="6677" max="6677" width="14.140625" style="17" bestFit="1" customWidth="1"/>
    <col min="6678" max="6678" width="16.5703125" style="17" bestFit="1" customWidth="1"/>
    <col min="6679" max="6679" width="14.140625" style="17" bestFit="1" customWidth="1"/>
    <col min="6680" max="6680" width="14.42578125" style="17" bestFit="1" customWidth="1"/>
    <col min="6681" max="6681" width="14.5703125" style="17" customWidth="1"/>
    <col min="6682" max="6682" width="13.85546875" style="17" bestFit="1" customWidth="1"/>
    <col min="6683" max="6683" width="14.5703125" style="17" customWidth="1"/>
    <col min="6684" max="6920" width="9" style="17"/>
    <col min="6921" max="6921" width="14.140625" style="17" customWidth="1"/>
    <col min="6922" max="6922" width="14.7109375" style="17" bestFit="1" customWidth="1"/>
    <col min="6923" max="6923" width="21.42578125" style="17" bestFit="1" customWidth="1"/>
    <col min="6924" max="6924" width="14.7109375" style="17" bestFit="1" customWidth="1"/>
    <col min="6925" max="6925" width="21.42578125" style="17" bestFit="1" customWidth="1"/>
    <col min="6926" max="6926" width="14.7109375" style="17" bestFit="1" customWidth="1"/>
    <col min="6927" max="6927" width="21.42578125" style="17" bestFit="1" customWidth="1"/>
    <col min="6928" max="6928" width="14.7109375" style="17" bestFit="1" customWidth="1"/>
    <col min="6929" max="6929" width="21.42578125" style="17" bestFit="1" customWidth="1"/>
    <col min="6930" max="6930" width="14.7109375" style="17" bestFit="1" customWidth="1"/>
    <col min="6931" max="6931" width="21.42578125" style="17" bestFit="1" customWidth="1"/>
    <col min="6932" max="6932" width="16.5703125" style="17" bestFit="1" customWidth="1"/>
    <col min="6933" max="6933" width="14.140625" style="17" bestFit="1" customWidth="1"/>
    <col min="6934" max="6934" width="16.5703125" style="17" bestFit="1" customWidth="1"/>
    <col min="6935" max="6935" width="14.140625" style="17" bestFit="1" customWidth="1"/>
    <col min="6936" max="6936" width="14.42578125" style="17" bestFit="1" customWidth="1"/>
    <col min="6937" max="6937" width="14.5703125" style="17" customWidth="1"/>
    <col min="6938" max="6938" width="13.85546875" style="17" bestFit="1" customWidth="1"/>
    <col min="6939" max="6939" width="14.5703125" style="17" customWidth="1"/>
    <col min="6940" max="7176" width="9" style="17"/>
    <col min="7177" max="7177" width="14.140625" style="17" customWidth="1"/>
    <col min="7178" max="7178" width="14.7109375" style="17" bestFit="1" customWidth="1"/>
    <col min="7179" max="7179" width="21.42578125" style="17" bestFit="1" customWidth="1"/>
    <col min="7180" max="7180" width="14.7109375" style="17" bestFit="1" customWidth="1"/>
    <col min="7181" max="7181" width="21.42578125" style="17" bestFit="1" customWidth="1"/>
    <col min="7182" max="7182" width="14.7109375" style="17" bestFit="1" customWidth="1"/>
    <col min="7183" max="7183" width="21.42578125" style="17" bestFit="1" customWidth="1"/>
    <col min="7184" max="7184" width="14.7109375" style="17" bestFit="1" customWidth="1"/>
    <col min="7185" max="7185" width="21.42578125" style="17" bestFit="1" customWidth="1"/>
    <col min="7186" max="7186" width="14.7109375" style="17" bestFit="1" customWidth="1"/>
    <col min="7187" max="7187" width="21.42578125" style="17" bestFit="1" customWidth="1"/>
    <col min="7188" max="7188" width="16.5703125" style="17" bestFit="1" customWidth="1"/>
    <col min="7189" max="7189" width="14.140625" style="17" bestFit="1" customWidth="1"/>
    <col min="7190" max="7190" width="16.5703125" style="17" bestFit="1" customWidth="1"/>
    <col min="7191" max="7191" width="14.140625" style="17" bestFit="1" customWidth="1"/>
    <col min="7192" max="7192" width="14.42578125" style="17" bestFit="1" customWidth="1"/>
    <col min="7193" max="7193" width="14.5703125" style="17" customWidth="1"/>
    <col min="7194" max="7194" width="13.85546875" style="17" bestFit="1" customWidth="1"/>
    <col min="7195" max="7195" width="14.5703125" style="17" customWidth="1"/>
    <col min="7196" max="7432" width="9" style="17"/>
    <col min="7433" max="7433" width="14.140625" style="17" customWidth="1"/>
    <col min="7434" max="7434" width="14.7109375" style="17" bestFit="1" customWidth="1"/>
    <col min="7435" max="7435" width="21.42578125" style="17" bestFit="1" customWidth="1"/>
    <col min="7436" max="7436" width="14.7109375" style="17" bestFit="1" customWidth="1"/>
    <col min="7437" max="7437" width="21.42578125" style="17" bestFit="1" customWidth="1"/>
    <col min="7438" max="7438" width="14.7109375" style="17" bestFit="1" customWidth="1"/>
    <col min="7439" max="7439" width="21.42578125" style="17" bestFit="1" customWidth="1"/>
    <col min="7440" max="7440" width="14.7109375" style="17" bestFit="1" customWidth="1"/>
    <col min="7441" max="7441" width="21.42578125" style="17" bestFit="1" customWidth="1"/>
    <col min="7442" max="7442" width="14.7109375" style="17" bestFit="1" customWidth="1"/>
    <col min="7443" max="7443" width="21.42578125" style="17" bestFit="1" customWidth="1"/>
    <col min="7444" max="7444" width="16.5703125" style="17" bestFit="1" customWidth="1"/>
    <col min="7445" max="7445" width="14.140625" style="17" bestFit="1" customWidth="1"/>
    <col min="7446" max="7446" width="16.5703125" style="17" bestFit="1" customWidth="1"/>
    <col min="7447" max="7447" width="14.140625" style="17" bestFit="1" customWidth="1"/>
    <col min="7448" max="7448" width="14.42578125" style="17" bestFit="1" customWidth="1"/>
    <col min="7449" max="7449" width="14.5703125" style="17" customWidth="1"/>
    <col min="7450" max="7450" width="13.85546875" style="17" bestFit="1" customWidth="1"/>
    <col min="7451" max="7451" width="14.5703125" style="17" customWidth="1"/>
    <col min="7452" max="7688" width="9" style="17"/>
    <col min="7689" max="7689" width="14.140625" style="17" customWidth="1"/>
    <col min="7690" max="7690" width="14.7109375" style="17" bestFit="1" customWidth="1"/>
    <col min="7691" max="7691" width="21.42578125" style="17" bestFit="1" customWidth="1"/>
    <col min="7692" max="7692" width="14.7109375" style="17" bestFit="1" customWidth="1"/>
    <col min="7693" max="7693" width="21.42578125" style="17" bestFit="1" customWidth="1"/>
    <col min="7694" max="7694" width="14.7109375" style="17" bestFit="1" customWidth="1"/>
    <col min="7695" max="7695" width="21.42578125" style="17" bestFit="1" customWidth="1"/>
    <col min="7696" max="7696" width="14.7109375" style="17" bestFit="1" customWidth="1"/>
    <col min="7697" max="7697" width="21.42578125" style="17" bestFit="1" customWidth="1"/>
    <col min="7698" max="7698" width="14.7109375" style="17" bestFit="1" customWidth="1"/>
    <col min="7699" max="7699" width="21.42578125" style="17" bestFit="1" customWidth="1"/>
    <col min="7700" max="7700" width="16.5703125" style="17" bestFit="1" customWidth="1"/>
    <col min="7701" max="7701" width="14.140625" style="17" bestFit="1" customWidth="1"/>
    <col min="7702" max="7702" width="16.5703125" style="17" bestFit="1" customWidth="1"/>
    <col min="7703" max="7703" width="14.140625" style="17" bestFit="1" customWidth="1"/>
    <col min="7704" max="7704" width="14.42578125" style="17" bestFit="1" customWidth="1"/>
    <col min="7705" max="7705" width="14.5703125" style="17" customWidth="1"/>
    <col min="7706" max="7706" width="13.85546875" style="17" bestFit="1" customWidth="1"/>
    <col min="7707" max="7707" width="14.5703125" style="17" customWidth="1"/>
    <col min="7708" max="7944" width="9" style="17"/>
    <col min="7945" max="7945" width="14.140625" style="17" customWidth="1"/>
    <col min="7946" max="7946" width="14.7109375" style="17" bestFit="1" customWidth="1"/>
    <col min="7947" max="7947" width="21.42578125" style="17" bestFit="1" customWidth="1"/>
    <col min="7948" max="7948" width="14.7109375" style="17" bestFit="1" customWidth="1"/>
    <col min="7949" max="7949" width="21.42578125" style="17" bestFit="1" customWidth="1"/>
    <col min="7950" max="7950" width="14.7109375" style="17" bestFit="1" customWidth="1"/>
    <col min="7951" max="7951" width="21.42578125" style="17" bestFit="1" customWidth="1"/>
    <col min="7952" max="7952" width="14.7109375" style="17" bestFit="1" customWidth="1"/>
    <col min="7953" max="7953" width="21.42578125" style="17" bestFit="1" customWidth="1"/>
    <col min="7954" max="7954" width="14.7109375" style="17" bestFit="1" customWidth="1"/>
    <col min="7955" max="7955" width="21.42578125" style="17" bestFit="1" customWidth="1"/>
    <col min="7956" max="7956" width="16.5703125" style="17" bestFit="1" customWidth="1"/>
    <col min="7957" max="7957" width="14.140625" style="17" bestFit="1" customWidth="1"/>
    <col min="7958" max="7958" width="16.5703125" style="17" bestFit="1" customWidth="1"/>
    <col min="7959" max="7959" width="14.140625" style="17" bestFit="1" customWidth="1"/>
    <col min="7960" max="7960" width="14.42578125" style="17" bestFit="1" customWidth="1"/>
    <col min="7961" max="7961" width="14.5703125" style="17" customWidth="1"/>
    <col min="7962" max="7962" width="13.85546875" style="17" bestFit="1" customWidth="1"/>
    <col min="7963" max="7963" width="14.5703125" style="17" customWidth="1"/>
    <col min="7964" max="8200" width="9" style="17"/>
    <col min="8201" max="8201" width="14.140625" style="17" customWidth="1"/>
    <col min="8202" max="8202" width="14.7109375" style="17" bestFit="1" customWidth="1"/>
    <col min="8203" max="8203" width="21.42578125" style="17" bestFit="1" customWidth="1"/>
    <col min="8204" max="8204" width="14.7109375" style="17" bestFit="1" customWidth="1"/>
    <col min="8205" max="8205" width="21.42578125" style="17" bestFit="1" customWidth="1"/>
    <col min="8206" max="8206" width="14.7109375" style="17" bestFit="1" customWidth="1"/>
    <col min="8207" max="8207" width="21.42578125" style="17" bestFit="1" customWidth="1"/>
    <col min="8208" max="8208" width="14.7109375" style="17" bestFit="1" customWidth="1"/>
    <col min="8209" max="8209" width="21.42578125" style="17" bestFit="1" customWidth="1"/>
    <col min="8210" max="8210" width="14.7109375" style="17" bestFit="1" customWidth="1"/>
    <col min="8211" max="8211" width="21.42578125" style="17" bestFit="1" customWidth="1"/>
    <col min="8212" max="8212" width="16.5703125" style="17" bestFit="1" customWidth="1"/>
    <col min="8213" max="8213" width="14.140625" style="17" bestFit="1" customWidth="1"/>
    <col min="8214" max="8214" width="16.5703125" style="17" bestFit="1" customWidth="1"/>
    <col min="8215" max="8215" width="14.140625" style="17" bestFit="1" customWidth="1"/>
    <col min="8216" max="8216" width="14.42578125" style="17" bestFit="1" customWidth="1"/>
    <col min="8217" max="8217" width="14.5703125" style="17" customWidth="1"/>
    <col min="8218" max="8218" width="13.85546875" style="17" bestFit="1" customWidth="1"/>
    <col min="8219" max="8219" width="14.5703125" style="17" customWidth="1"/>
    <col min="8220" max="8456" width="9" style="17"/>
    <col min="8457" max="8457" width="14.140625" style="17" customWidth="1"/>
    <col min="8458" max="8458" width="14.7109375" style="17" bestFit="1" customWidth="1"/>
    <col min="8459" max="8459" width="21.42578125" style="17" bestFit="1" customWidth="1"/>
    <col min="8460" max="8460" width="14.7109375" style="17" bestFit="1" customWidth="1"/>
    <col min="8461" max="8461" width="21.42578125" style="17" bestFit="1" customWidth="1"/>
    <col min="8462" max="8462" width="14.7109375" style="17" bestFit="1" customWidth="1"/>
    <col min="8463" max="8463" width="21.42578125" style="17" bestFit="1" customWidth="1"/>
    <col min="8464" max="8464" width="14.7109375" style="17" bestFit="1" customWidth="1"/>
    <col min="8465" max="8465" width="21.42578125" style="17" bestFit="1" customWidth="1"/>
    <col min="8466" max="8466" width="14.7109375" style="17" bestFit="1" customWidth="1"/>
    <col min="8467" max="8467" width="21.42578125" style="17" bestFit="1" customWidth="1"/>
    <col min="8468" max="8468" width="16.5703125" style="17" bestFit="1" customWidth="1"/>
    <col min="8469" max="8469" width="14.140625" style="17" bestFit="1" customWidth="1"/>
    <col min="8470" max="8470" width="16.5703125" style="17" bestFit="1" customWidth="1"/>
    <col min="8471" max="8471" width="14.140625" style="17" bestFit="1" customWidth="1"/>
    <col min="8472" max="8472" width="14.42578125" style="17" bestFit="1" customWidth="1"/>
    <col min="8473" max="8473" width="14.5703125" style="17" customWidth="1"/>
    <col min="8474" max="8474" width="13.85546875" style="17" bestFit="1" customWidth="1"/>
    <col min="8475" max="8475" width="14.5703125" style="17" customWidth="1"/>
    <col min="8476" max="8712" width="9" style="17"/>
    <col min="8713" max="8713" width="14.140625" style="17" customWidth="1"/>
    <col min="8714" max="8714" width="14.7109375" style="17" bestFit="1" customWidth="1"/>
    <col min="8715" max="8715" width="21.42578125" style="17" bestFit="1" customWidth="1"/>
    <col min="8716" max="8716" width="14.7109375" style="17" bestFit="1" customWidth="1"/>
    <col min="8717" max="8717" width="21.42578125" style="17" bestFit="1" customWidth="1"/>
    <col min="8718" max="8718" width="14.7109375" style="17" bestFit="1" customWidth="1"/>
    <col min="8719" max="8719" width="21.42578125" style="17" bestFit="1" customWidth="1"/>
    <col min="8720" max="8720" width="14.7109375" style="17" bestFit="1" customWidth="1"/>
    <col min="8721" max="8721" width="21.42578125" style="17" bestFit="1" customWidth="1"/>
    <col min="8722" max="8722" width="14.7109375" style="17" bestFit="1" customWidth="1"/>
    <col min="8723" max="8723" width="21.42578125" style="17" bestFit="1" customWidth="1"/>
    <col min="8724" max="8724" width="16.5703125" style="17" bestFit="1" customWidth="1"/>
    <col min="8725" max="8725" width="14.140625" style="17" bestFit="1" customWidth="1"/>
    <col min="8726" max="8726" width="16.5703125" style="17" bestFit="1" customWidth="1"/>
    <col min="8727" max="8727" width="14.140625" style="17" bestFit="1" customWidth="1"/>
    <col min="8728" max="8728" width="14.42578125" style="17" bestFit="1" customWidth="1"/>
    <col min="8729" max="8729" width="14.5703125" style="17" customWidth="1"/>
    <col min="8730" max="8730" width="13.85546875" style="17" bestFit="1" customWidth="1"/>
    <col min="8731" max="8731" width="14.5703125" style="17" customWidth="1"/>
    <col min="8732" max="8968" width="9" style="17"/>
    <col min="8969" max="8969" width="14.140625" style="17" customWidth="1"/>
    <col min="8970" max="8970" width="14.7109375" style="17" bestFit="1" customWidth="1"/>
    <col min="8971" max="8971" width="21.42578125" style="17" bestFit="1" customWidth="1"/>
    <col min="8972" max="8972" width="14.7109375" style="17" bestFit="1" customWidth="1"/>
    <col min="8973" max="8973" width="21.42578125" style="17" bestFit="1" customWidth="1"/>
    <col min="8974" max="8974" width="14.7109375" style="17" bestFit="1" customWidth="1"/>
    <col min="8975" max="8975" width="21.42578125" style="17" bestFit="1" customWidth="1"/>
    <col min="8976" max="8976" width="14.7109375" style="17" bestFit="1" customWidth="1"/>
    <col min="8977" max="8977" width="21.42578125" style="17" bestFit="1" customWidth="1"/>
    <col min="8978" max="8978" width="14.7109375" style="17" bestFit="1" customWidth="1"/>
    <col min="8979" max="8979" width="21.42578125" style="17" bestFit="1" customWidth="1"/>
    <col min="8980" max="8980" width="16.5703125" style="17" bestFit="1" customWidth="1"/>
    <col min="8981" max="8981" width="14.140625" style="17" bestFit="1" customWidth="1"/>
    <col min="8982" max="8982" width="16.5703125" style="17" bestFit="1" customWidth="1"/>
    <col min="8983" max="8983" width="14.140625" style="17" bestFit="1" customWidth="1"/>
    <col min="8984" max="8984" width="14.42578125" style="17" bestFit="1" customWidth="1"/>
    <col min="8985" max="8985" width="14.5703125" style="17" customWidth="1"/>
    <col min="8986" max="8986" width="13.85546875" style="17" bestFit="1" customWidth="1"/>
    <col min="8987" max="8987" width="14.5703125" style="17" customWidth="1"/>
    <col min="8988" max="9224" width="9" style="17"/>
    <col min="9225" max="9225" width="14.140625" style="17" customWidth="1"/>
    <col min="9226" max="9226" width="14.7109375" style="17" bestFit="1" customWidth="1"/>
    <col min="9227" max="9227" width="21.42578125" style="17" bestFit="1" customWidth="1"/>
    <col min="9228" max="9228" width="14.7109375" style="17" bestFit="1" customWidth="1"/>
    <col min="9229" max="9229" width="21.42578125" style="17" bestFit="1" customWidth="1"/>
    <col min="9230" max="9230" width="14.7109375" style="17" bestFit="1" customWidth="1"/>
    <col min="9231" max="9231" width="21.42578125" style="17" bestFit="1" customWidth="1"/>
    <col min="9232" max="9232" width="14.7109375" style="17" bestFit="1" customWidth="1"/>
    <col min="9233" max="9233" width="21.42578125" style="17" bestFit="1" customWidth="1"/>
    <col min="9234" max="9234" width="14.7109375" style="17" bestFit="1" customWidth="1"/>
    <col min="9235" max="9235" width="21.42578125" style="17" bestFit="1" customWidth="1"/>
    <col min="9236" max="9236" width="16.5703125" style="17" bestFit="1" customWidth="1"/>
    <col min="9237" max="9237" width="14.140625" style="17" bestFit="1" customWidth="1"/>
    <col min="9238" max="9238" width="16.5703125" style="17" bestFit="1" customWidth="1"/>
    <col min="9239" max="9239" width="14.140625" style="17" bestFit="1" customWidth="1"/>
    <col min="9240" max="9240" width="14.42578125" style="17" bestFit="1" customWidth="1"/>
    <col min="9241" max="9241" width="14.5703125" style="17" customWidth="1"/>
    <col min="9242" max="9242" width="13.85546875" style="17" bestFit="1" customWidth="1"/>
    <col min="9243" max="9243" width="14.5703125" style="17" customWidth="1"/>
    <col min="9244" max="9480" width="9" style="17"/>
    <col min="9481" max="9481" width="14.140625" style="17" customWidth="1"/>
    <col min="9482" max="9482" width="14.7109375" style="17" bestFit="1" customWidth="1"/>
    <col min="9483" max="9483" width="21.42578125" style="17" bestFit="1" customWidth="1"/>
    <col min="9484" max="9484" width="14.7109375" style="17" bestFit="1" customWidth="1"/>
    <col min="9485" max="9485" width="21.42578125" style="17" bestFit="1" customWidth="1"/>
    <col min="9486" max="9486" width="14.7109375" style="17" bestFit="1" customWidth="1"/>
    <col min="9487" max="9487" width="21.42578125" style="17" bestFit="1" customWidth="1"/>
    <col min="9488" max="9488" width="14.7109375" style="17" bestFit="1" customWidth="1"/>
    <col min="9489" max="9489" width="21.42578125" style="17" bestFit="1" customWidth="1"/>
    <col min="9490" max="9490" width="14.7109375" style="17" bestFit="1" customWidth="1"/>
    <col min="9491" max="9491" width="21.42578125" style="17" bestFit="1" customWidth="1"/>
    <col min="9492" max="9492" width="16.5703125" style="17" bestFit="1" customWidth="1"/>
    <col min="9493" max="9493" width="14.140625" style="17" bestFit="1" customWidth="1"/>
    <col min="9494" max="9494" width="16.5703125" style="17" bestFit="1" customWidth="1"/>
    <col min="9495" max="9495" width="14.140625" style="17" bestFit="1" customWidth="1"/>
    <col min="9496" max="9496" width="14.42578125" style="17" bestFit="1" customWidth="1"/>
    <col min="9497" max="9497" width="14.5703125" style="17" customWidth="1"/>
    <col min="9498" max="9498" width="13.85546875" style="17" bestFit="1" customWidth="1"/>
    <col min="9499" max="9499" width="14.5703125" style="17" customWidth="1"/>
    <col min="9500" max="9736" width="9" style="17"/>
    <col min="9737" max="9737" width="14.140625" style="17" customWidth="1"/>
    <col min="9738" max="9738" width="14.7109375" style="17" bestFit="1" customWidth="1"/>
    <col min="9739" max="9739" width="21.42578125" style="17" bestFit="1" customWidth="1"/>
    <col min="9740" max="9740" width="14.7109375" style="17" bestFit="1" customWidth="1"/>
    <col min="9741" max="9741" width="21.42578125" style="17" bestFit="1" customWidth="1"/>
    <col min="9742" max="9742" width="14.7109375" style="17" bestFit="1" customWidth="1"/>
    <col min="9743" max="9743" width="21.42578125" style="17" bestFit="1" customWidth="1"/>
    <col min="9744" max="9744" width="14.7109375" style="17" bestFit="1" customWidth="1"/>
    <col min="9745" max="9745" width="21.42578125" style="17" bestFit="1" customWidth="1"/>
    <col min="9746" max="9746" width="14.7109375" style="17" bestFit="1" customWidth="1"/>
    <col min="9747" max="9747" width="21.42578125" style="17" bestFit="1" customWidth="1"/>
    <col min="9748" max="9748" width="16.5703125" style="17" bestFit="1" customWidth="1"/>
    <col min="9749" max="9749" width="14.140625" style="17" bestFit="1" customWidth="1"/>
    <col min="9750" max="9750" width="16.5703125" style="17" bestFit="1" customWidth="1"/>
    <col min="9751" max="9751" width="14.140625" style="17" bestFit="1" customWidth="1"/>
    <col min="9752" max="9752" width="14.42578125" style="17" bestFit="1" customWidth="1"/>
    <col min="9753" max="9753" width="14.5703125" style="17" customWidth="1"/>
    <col min="9754" max="9754" width="13.85546875" style="17" bestFit="1" customWidth="1"/>
    <col min="9755" max="9755" width="14.5703125" style="17" customWidth="1"/>
    <col min="9756" max="9992" width="9" style="17"/>
    <col min="9993" max="9993" width="14.140625" style="17" customWidth="1"/>
    <col min="9994" max="9994" width="14.7109375" style="17" bestFit="1" customWidth="1"/>
    <col min="9995" max="9995" width="21.42578125" style="17" bestFit="1" customWidth="1"/>
    <col min="9996" max="9996" width="14.7109375" style="17" bestFit="1" customWidth="1"/>
    <col min="9997" max="9997" width="21.42578125" style="17" bestFit="1" customWidth="1"/>
    <col min="9998" max="9998" width="14.7109375" style="17" bestFit="1" customWidth="1"/>
    <col min="9999" max="9999" width="21.42578125" style="17" bestFit="1" customWidth="1"/>
    <col min="10000" max="10000" width="14.7109375" style="17" bestFit="1" customWidth="1"/>
    <col min="10001" max="10001" width="21.42578125" style="17" bestFit="1" customWidth="1"/>
    <col min="10002" max="10002" width="14.7109375" style="17" bestFit="1" customWidth="1"/>
    <col min="10003" max="10003" width="21.42578125" style="17" bestFit="1" customWidth="1"/>
    <col min="10004" max="10004" width="16.5703125" style="17" bestFit="1" customWidth="1"/>
    <col min="10005" max="10005" width="14.140625" style="17" bestFit="1" customWidth="1"/>
    <col min="10006" max="10006" width="16.5703125" style="17" bestFit="1" customWidth="1"/>
    <col min="10007" max="10007" width="14.140625" style="17" bestFit="1" customWidth="1"/>
    <col min="10008" max="10008" width="14.42578125" style="17" bestFit="1" customWidth="1"/>
    <col min="10009" max="10009" width="14.5703125" style="17" customWidth="1"/>
    <col min="10010" max="10010" width="13.85546875" style="17" bestFit="1" customWidth="1"/>
    <col min="10011" max="10011" width="14.5703125" style="17" customWidth="1"/>
    <col min="10012" max="10248" width="9" style="17"/>
    <col min="10249" max="10249" width="14.140625" style="17" customWidth="1"/>
    <col min="10250" max="10250" width="14.7109375" style="17" bestFit="1" customWidth="1"/>
    <col min="10251" max="10251" width="21.42578125" style="17" bestFit="1" customWidth="1"/>
    <col min="10252" max="10252" width="14.7109375" style="17" bestFit="1" customWidth="1"/>
    <col min="10253" max="10253" width="21.42578125" style="17" bestFit="1" customWidth="1"/>
    <col min="10254" max="10254" width="14.7109375" style="17" bestFit="1" customWidth="1"/>
    <col min="10255" max="10255" width="21.42578125" style="17" bestFit="1" customWidth="1"/>
    <col min="10256" max="10256" width="14.7109375" style="17" bestFit="1" customWidth="1"/>
    <col min="10257" max="10257" width="21.42578125" style="17" bestFit="1" customWidth="1"/>
    <col min="10258" max="10258" width="14.7109375" style="17" bestFit="1" customWidth="1"/>
    <col min="10259" max="10259" width="21.42578125" style="17" bestFit="1" customWidth="1"/>
    <col min="10260" max="10260" width="16.5703125" style="17" bestFit="1" customWidth="1"/>
    <col min="10261" max="10261" width="14.140625" style="17" bestFit="1" customWidth="1"/>
    <col min="10262" max="10262" width="16.5703125" style="17" bestFit="1" customWidth="1"/>
    <col min="10263" max="10263" width="14.140625" style="17" bestFit="1" customWidth="1"/>
    <col min="10264" max="10264" width="14.42578125" style="17" bestFit="1" customWidth="1"/>
    <col min="10265" max="10265" width="14.5703125" style="17" customWidth="1"/>
    <col min="10266" max="10266" width="13.85546875" style="17" bestFit="1" customWidth="1"/>
    <col min="10267" max="10267" width="14.5703125" style="17" customWidth="1"/>
    <col min="10268" max="10504" width="9" style="17"/>
    <col min="10505" max="10505" width="14.140625" style="17" customWidth="1"/>
    <col min="10506" max="10506" width="14.7109375" style="17" bestFit="1" customWidth="1"/>
    <col min="10507" max="10507" width="21.42578125" style="17" bestFit="1" customWidth="1"/>
    <col min="10508" max="10508" width="14.7109375" style="17" bestFit="1" customWidth="1"/>
    <col min="10509" max="10509" width="21.42578125" style="17" bestFit="1" customWidth="1"/>
    <col min="10510" max="10510" width="14.7109375" style="17" bestFit="1" customWidth="1"/>
    <col min="10511" max="10511" width="21.42578125" style="17" bestFit="1" customWidth="1"/>
    <col min="10512" max="10512" width="14.7109375" style="17" bestFit="1" customWidth="1"/>
    <col min="10513" max="10513" width="21.42578125" style="17" bestFit="1" customWidth="1"/>
    <col min="10514" max="10514" width="14.7109375" style="17" bestFit="1" customWidth="1"/>
    <col min="10515" max="10515" width="21.42578125" style="17" bestFit="1" customWidth="1"/>
    <col min="10516" max="10516" width="16.5703125" style="17" bestFit="1" customWidth="1"/>
    <col min="10517" max="10517" width="14.140625" style="17" bestFit="1" customWidth="1"/>
    <col min="10518" max="10518" width="16.5703125" style="17" bestFit="1" customWidth="1"/>
    <col min="10519" max="10519" width="14.140625" style="17" bestFit="1" customWidth="1"/>
    <col min="10520" max="10520" width="14.42578125" style="17" bestFit="1" customWidth="1"/>
    <col min="10521" max="10521" width="14.5703125" style="17" customWidth="1"/>
    <col min="10522" max="10522" width="13.85546875" style="17" bestFit="1" customWidth="1"/>
    <col min="10523" max="10523" width="14.5703125" style="17" customWidth="1"/>
    <col min="10524" max="10760" width="9" style="17"/>
    <col min="10761" max="10761" width="14.140625" style="17" customWidth="1"/>
    <col min="10762" max="10762" width="14.7109375" style="17" bestFit="1" customWidth="1"/>
    <col min="10763" max="10763" width="21.42578125" style="17" bestFit="1" customWidth="1"/>
    <col min="10764" max="10764" width="14.7109375" style="17" bestFit="1" customWidth="1"/>
    <col min="10765" max="10765" width="21.42578125" style="17" bestFit="1" customWidth="1"/>
    <col min="10766" max="10766" width="14.7109375" style="17" bestFit="1" customWidth="1"/>
    <col min="10767" max="10767" width="21.42578125" style="17" bestFit="1" customWidth="1"/>
    <col min="10768" max="10768" width="14.7109375" style="17" bestFit="1" customWidth="1"/>
    <col min="10769" max="10769" width="21.42578125" style="17" bestFit="1" customWidth="1"/>
    <col min="10770" max="10770" width="14.7109375" style="17" bestFit="1" customWidth="1"/>
    <col min="10771" max="10771" width="21.42578125" style="17" bestFit="1" customWidth="1"/>
    <col min="10772" max="10772" width="16.5703125" style="17" bestFit="1" customWidth="1"/>
    <col min="10773" max="10773" width="14.140625" style="17" bestFit="1" customWidth="1"/>
    <col min="10774" max="10774" width="16.5703125" style="17" bestFit="1" customWidth="1"/>
    <col min="10775" max="10775" width="14.140625" style="17" bestFit="1" customWidth="1"/>
    <col min="10776" max="10776" width="14.42578125" style="17" bestFit="1" customWidth="1"/>
    <col min="10777" max="10777" width="14.5703125" style="17" customWidth="1"/>
    <col min="10778" max="10778" width="13.85546875" style="17" bestFit="1" customWidth="1"/>
    <col min="10779" max="10779" width="14.5703125" style="17" customWidth="1"/>
    <col min="10780" max="11016" width="9" style="17"/>
    <col min="11017" max="11017" width="14.140625" style="17" customWidth="1"/>
    <col min="11018" max="11018" width="14.7109375" style="17" bestFit="1" customWidth="1"/>
    <col min="11019" max="11019" width="21.42578125" style="17" bestFit="1" customWidth="1"/>
    <col min="11020" max="11020" width="14.7109375" style="17" bestFit="1" customWidth="1"/>
    <col min="11021" max="11021" width="21.42578125" style="17" bestFit="1" customWidth="1"/>
    <col min="11022" max="11022" width="14.7109375" style="17" bestFit="1" customWidth="1"/>
    <col min="11023" max="11023" width="21.42578125" style="17" bestFit="1" customWidth="1"/>
    <col min="11024" max="11024" width="14.7109375" style="17" bestFit="1" customWidth="1"/>
    <col min="11025" max="11025" width="21.42578125" style="17" bestFit="1" customWidth="1"/>
    <col min="11026" max="11026" width="14.7109375" style="17" bestFit="1" customWidth="1"/>
    <col min="11027" max="11027" width="21.42578125" style="17" bestFit="1" customWidth="1"/>
    <col min="11028" max="11028" width="16.5703125" style="17" bestFit="1" customWidth="1"/>
    <col min="11029" max="11029" width="14.140625" style="17" bestFit="1" customWidth="1"/>
    <col min="11030" max="11030" width="16.5703125" style="17" bestFit="1" customWidth="1"/>
    <col min="11031" max="11031" width="14.140625" style="17" bestFit="1" customWidth="1"/>
    <col min="11032" max="11032" width="14.42578125" style="17" bestFit="1" customWidth="1"/>
    <col min="11033" max="11033" width="14.5703125" style="17" customWidth="1"/>
    <col min="11034" max="11034" width="13.85546875" style="17" bestFit="1" customWidth="1"/>
    <col min="11035" max="11035" width="14.5703125" style="17" customWidth="1"/>
    <col min="11036" max="11272" width="9" style="17"/>
    <col min="11273" max="11273" width="14.140625" style="17" customWidth="1"/>
    <col min="11274" max="11274" width="14.7109375" style="17" bestFit="1" customWidth="1"/>
    <col min="11275" max="11275" width="21.42578125" style="17" bestFit="1" customWidth="1"/>
    <col min="11276" max="11276" width="14.7109375" style="17" bestFit="1" customWidth="1"/>
    <col min="11277" max="11277" width="21.42578125" style="17" bestFit="1" customWidth="1"/>
    <col min="11278" max="11278" width="14.7109375" style="17" bestFit="1" customWidth="1"/>
    <col min="11279" max="11279" width="21.42578125" style="17" bestFit="1" customWidth="1"/>
    <col min="11280" max="11280" width="14.7109375" style="17" bestFit="1" customWidth="1"/>
    <col min="11281" max="11281" width="21.42578125" style="17" bestFit="1" customWidth="1"/>
    <col min="11282" max="11282" width="14.7109375" style="17" bestFit="1" customWidth="1"/>
    <col min="11283" max="11283" width="21.42578125" style="17" bestFit="1" customWidth="1"/>
    <col min="11284" max="11284" width="16.5703125" style="17" bestFit="1" customWidth="1"/>
    <col min="11285" max="11285" width="14.140625" style="17" bestFit="1" customWidth="1"/>
    <col min="11286" max="11286" width="16.5703125" style="17" bestFit="1" customWidth="1"/>
    <col min="11287" max="11287" width="14.140625" style="17" bestFit="1" customWidth="1"/>
    <col min="11288" max="11288" width="14.42578125" style="17" bestFit="1" customWidth="1"/>
    <col min="11289" max="11289" width="14.5703125" style="17" customWidth="1"/>
    <col min="11290" max="11290" width="13.85546875" style="17" bestFit="1" customWidth="1"/>
    <col min="11291" max="11291" width="14.5703125" style="17" customWidth="1"/>
    <col min="11292" max="11528" width="9" style="17"/>
    <col min="11529" max="11529" width="14.140625" style="17" customWidth="1"/>
    <col min="11530" max="11530" width="14.7109375" style="17" bestFit="1" customWidth="1"/>
    <col min="11531" max="11531" width="21.42578125" style="17" bestFit="1" customWidth="1"/>
    <col min="11532" max="11532" width="14.7109375" style="17" bestFit="1" customWidth="1"/>
    <col min="11533" max="11533" width="21.42578125" style="17" bestFit="1" customWidth="1"/>
    <col min="11534" max="11534" width="14.7109375" style="17" bestFit="1" customWidth="1"/>
    <col min="11535" max="11535" width="21.42578125" style="17" bestFit="1" customWidth="1"/>
    <col min="11536" max="11536" width="14.7109375" style="17" bestFit="1" customWidth="1"/>
    <col min="11537" max="11537" width="21.42578125" style="17" bestFit="1" customWidth="1"/>
    <col min="11538" max="11538" width="14.7109375" style="17" bestFit="1" customWidth="1"/>
    <col min="11539" max="11539" width="21.42578125" style="17" bestFit="1" customWidth="1"/>
    <col min="11540" max="11540" width="16.5703125" style="17" bestFit="1" customWidth="1"/>
    <col min="11541" max="11541" width="14.140625" style="17" bestFit="1" customWidth="1"/>
    <col min="11542" max="11542" width="16.5703125" style="17" bestFit="1" customWidth="1"/>
    <col min="11543" max="11543" width="14.140625" style="17" bestFit="1" customWidth="1"/>
    <col min="11544" max="11544" width="14.42578125" style="17" bestFit="1" customWidth="1"/>
    <col min="11545" max="11545" width="14.5703125" style="17" customWidth="1"/>
    <col min="11546" max="11546" width="13.85546875" style="17" bestFit="1" customWidth="1"/>
    <col min="11547" max="11547" width="14.5703125" style="17" customWidth="1"/>
    <col min="11548" max="11784" width="9" style="17"/>
    <col min="11785" max="11785" width="14.140625" style="17" customWidth="1"/>
    <col min="11786" max="11786" width="14.7109375" style="17" bestFit="1" customWidth="1"/>
    <col min="11787" max="11787" width="21.42578125" style="17" bestFit="1" customWidth="1"/>
    <col min="11788" max="11788" width="14.7109375" style="17" bestFit="1" customWidth="1"/>
    <col min="11789" max="11789" width="21.42578125" style="17" bestFit="1" customWidth="1"/>
    <col min="11790" max="11790" width="14.7109375" style="17" bestFit="1" customWidth="1"/>
    <col min="11791" max="11791" width="21.42578125" style="17" bestFit="1" customWidth="1"/>
    <col min="11792" max="11792" width="14.7109375" style="17" bestFit="1" customWidth="1"/>
    <col min="11793" max="11793" width="21.42578125" style="17" bestFit="1" customWidth="1"/>
    <col min="11794" max="11794" width="14.7109375" style="17" bestFit="1" customWidth="1"/>
    <col min="11795" max="11795" width="21.42578125" style="17" bestFit="1" customWidth="1"/>
    <col min="11796" max="11796" width="16.5703125" style="17" bestFit="1" customWidth="1"/>
    <col min="11797" max="11797" width="14.140625" style="17" bestFit="1" customWidth="1"/>
    <col min="11798" max="11798" width="16.5703125" style="17" bestFit="1" customWidth="1"/>
    <col min="11799" max="11799" width="14.140625" style="17" bestFit="1" customWidth="1"/>
    <col min="11800" max="11800" width="14.42578125" style="17" bestFit="1" customWidth="1"/>
    <col min="11801" max="11801" width="14.5703125" style="17" customWidth="1"/>
    <col min="11802" max="11802" width="13.85546875" style="17" bestFit="1" customWidth="1"/>
    <col min="11803" max="11803" width="14.5703125" style="17" customWidth="1"/>
    <col min="11804" max="12040" width="9" style="17"/>
    <col min="12041" max="12041" width="14.140625" style="17" customWidth="1"/>
    <col min="12042" max="12042" width="14.7109375" style="17" bestFit="1" customWidth="1"/>
    <col min="12043" max="12043" width="21.42578125" style="17" bestFit="1" customWidth="1"/>
    <col min="12044" max="12044" width="14.7109375" style="17" bestFit="1" customWidth="1"/>
    <col min="12045" max="12045" width="21.42578125" style="17" bestFit="1" customWidth="1"/>
    <col min="12046" max="12046" width="14.7109375" style="17" bestFit="1" customWidth="1"/>
    <col min="12047" max="12047" width="21.42578125" style="17" bestFit="1" customWidth="1"/>
    <col min="12048" max="12048" width="14.7109375" style="17" bestFit="1" customWidth="1"/>
    <col min="12049" max="12049" width="21.42578125" style="17" bestFit="1" customWidth="1"/>
    <col min="12050" max="12050" width="14.7109375" style="17" bestFit="1" customWidth="1"/>
    <col min="12051" max="12051" width="21.42578125" style="17" bestFit="1" customWidth="1"/>
    <col min="12052" max="12052" width="16.5703125" style="17" bestFit="1" customWidth="1"/>
    <col min="12053" max="12053" width="14.140625" style="17" bestFit="1" customWidth="1"/>
    <col min="12054" max="12054" width="16.5703125" style="17" bestFit="1" customWidth="1"/>
    <col min="12055" max="12055" width="14.140625" style="17" bestFit="1" customWidth="1"/>
    <col min="12056" max="12056" width="14.42578125" style="17" bestFit="1" customWidth="1"/>
    <col min="12057" max="12057" width="14.5703125" style="17" customWidth="1"/>
    <col min="12058" max="12058" width="13.85546875" style="17" bestFit="1" customWidth="1"/>
    <col min="12059" max="12059" width="14.5703125" style="17" customWidth="1"/>
    <col min="12060" max="12296" width="9" style="17"/>
    <col min="12297" max="12297" width="14.140625" style="17" customWidth="1"/>
    <col min="12298" max="12298" width="14.7109375" style="17" bestFit="1" customWidth="1"/>
    <col min="12299" max="12299" width="21.42578125" style="17" bestFit="1" customWidth="1"/>
    <col min="12300" max="12300" width="14.7109375" style="17" bestFit="1" customWidth="1"/>
    <col min="12301" max="12301" width="21.42578125" style="17" bestFit="1" customWidth="1"/>
    <col min="12302" max="12302" width="14.7109375" style="17" bestFit="1" customWidth="1"/>
    <col min="12303" max="12303" width="21.42578125" style="17" bestFit="1" customWidth="1"/>
    <col min="12304" max="12304" width="14.7109375" style="17" bestFit="1" customWidth="1"/>
    <col min="12305" max="12305" width="21.42578125" style="17" bestFit="1" customWidth="1"/>
    <col min="12306" max="12306" width="14.7109375" style="17" bestFit="1" customWidth="1"/>
    <col min="12307" max="12307" width="21.42578125" style="17" bestFit="1" customWidth="1"/>
    <col min="12308" max="12308" width="16.5703125" style="17" bestFit="1" customWidth="1"/>
    <col min="12309" max="12309" width="14.140625" style="17" bestFit="1" customWidth="1"/>
    <col min="12310" max="12310" width="16.5703125" style="17" bestFit="1" customWidth="1"/>
    <col min="12311" max="12311" width="14.140625" style="17" bestFit="1" customWidth="1"/>
    <col min="12312" max="12312" width="14.42578125" style="17" bestFit="1" customWidth="1"/>
    <col min="12313" max="12313" width="14.5703125" style="17" customWidth="1"/>
    <col min="12314" max="12314" width="13.85546875" style="17" bestFit="1" customWidth="1"/>
    <col min="12315" max="12315" width="14.5703125" style="17" customWidth="1"/>
    <col min="12316" max="12552" width="9" style="17"/>
    <col min="12553" max="12553" width="14.140625" style="17" customWidth="1"/>
    <col min="12554" max="12554" width="14.7109375" style="17" bestFit="1" customWidth="1"/>
    <col min="12555" max="12555" width="21.42578125" style="17" bestFit="1" customWidth="1"/>
    <col min="12556" max="12556" width="14.7109375" style="17" bestFit="1" customWidth="1"/>
    <col min="12557" max="12557" width="21.42578125" style="17" bestFit="1" customWidth="1"/>
    <col min="12558" max="12558" width="14.7109375" style="17" bestFit="1" customWidth="1"/>
    <col min="12559" max="12559" width="21.42578125" style="17" bestFit="1" customWidth="1"/>
    <col min="12560" max="12560" width="14.7109375" style="17" bestFit="1" customWidth="1"/>
    <col min="12561" max="12561" width="21.42578125" style="17" bestFit="1" customWidth="1"/>
    <col min="12562" max="12562" width="14.7109375" style="17" bestFit="1" customWidth="1"/>
    <col min="12563" max="12563" width="21.42578125" style="17" bestFit="1" customWidth="1"/>
    <col min="12564" max="12564" width="16.5703125" style="17" bestFit="1" customWidth="1"/>
    <col min="12565" max="12565" width="14.140625" style="17" bestFit="1" customWidth="1"/>
    <col min="12566" max="12566" width="16.5703125" style="17" bestFit="1" customWidth="1"/>
    <col min="12567" max="12567" width="14.140625" style="17" bestFit="1" customWidth="1"/>
    <col min="12568" max="12568" width="14.42578125" style="17" bestFit="1" customWidth="1"/>
    <col min="12569" max="12569" width="14.5703125" style="17" customWidth="1"/>
    <col min="12570" max="12570" width="13.85546875" style="17" bestFit="1" customWidth="1"/>
    <col min="12571" max="12571" width="14.5703125" style="17" customWidth="1"/>
    <col min="12572" max="12808" width="9" style="17"/>
    <col min="12809" max="12809" width="14.140625" style="17" customWidth="1"/>
    <col min="12810" max="12810" width="14.7109375" style="17" bestFit="1" customWidth="1"/>
    <col min="12811" max="12811" width="21.42578125" style="17" bestFit="1" customWidth="1"/>
    <col min="12812" max="12812" width="14.7109375" style="17" bestFit="1" customWidth="1"/>
    <col min="12813" max="12813" width="21.42578125" style="17" bestFit="1" customWidth="1"/>
    <col min="12814" max="12814" width="14.7109375" style="17" bestFit="1" customWidth="1"/>
    <col min="12815" max="12815" width="21.42578125" style="17" bestFit="1" customWidth="1"/>
    <col min="12816" max="12816" width="14.7109375" style="17" bestFit="1" customWidth="1"/>
    <col min="12817" max="12817" width="21.42578125" style="17" bestFit="1" customWidth="1"/>
    <col min="12818" max="12818" width="14.7109375" style="17" bestFit="1" customWidth="1"/>
    <col min="12819" max="12819" width="21.42578125" style="17" bestFit="1" customWidth="1"/>
    <col min="12820" max="12820" width="16.5703125" style="17" bestFit="1" customWidth="1"/>
    <col min="12821" max="12821" width="14.140625" style="17" bestFit="1" customWidth="1"/>
    <col min="12822" max="12822" width="16.5703125" style="17" bestFit="1" customWidth="1"/>
    <col min="12823" max="12823" width="14.140625" style="17" bestFit="1" customWidth="1"/>
    <col min="12824" max="12824" width="14.42578125" style="17" bestFit="1" customWidth="1"/>
    <col min="12825" max="12825" width="14.5703125" style="17" customWidth="1"/>
    <col min="12826" max="12826" width="13.85546875" style="17" bestFit="1" customWidth="1"/>
    <col min="12827" max="12827" width="14.5703125" style="17" customWidth="1"/>
    <col min="12828" max="13064" width="9" style="17"/>
    <col min="13065" max="13065" width="14.140625" style="17" customWidth="1"/>
    <col min="13066" max="13066" width="14.7109375" style="17" bestFit="1" customWidth="1"/>
    <col min="13067" max="13067" width="21.42578125" style="17" bestFit="1" customWidth="1"/>
    <col min="13068" max="13068" width="14.7109375" style="17" bestFit="1" customWidth="1"/>
    <col min="13069" max="13069" width="21.42578125" style="17" bestFit="1" customWidth="1"/>
    <col min="13070" max="13070" width="14.7109375" style="17" bestFit="1" customWidth="1"/>
    <col min="13071" max="13071" width="21.42578125" style="17" bestFit="1" customWidth="1"/>
    <col min="13072" max="13072" width="14.7109375" style="17" bestFit="1" customWidth="1"/>
    <col min="13073" max="13073" width="21.42578125" style="17" bestFit="1" customWidth="1"/>
    <col min="13074" max="13074" width="14.7109375" style="17" bestFit="1" customWidth="1"/>
    <col min="13075" max="13075" width="21.42578125" style="17" bestFit="1" customWidth="1"/>
    <col min="13076" max="13076" width="16.5703125" style="17" bestFit="1" customWidth="1"/>
    <col min="13077" max="13077" width="14.140625" style="17" bestFit="1" customWidth="1"/>
    <col min="13078" max="13078" width="16.5703125" style="17" bestFit="1" customWidth="1"/>
    <col min="13079" max="13079" width="14.140625" style="17" bestFit="1" customWidth="1"/>
    <col min="13080" max="13080" width="14.42578125" style="17" bestFit="1" customWidth="1"/>
    <col min="13081" max="13081" width="14.5703125" style="17" customWidth="1"/>
    <col min="13082" max="13082" width="13.85546875" style="17" bestFit="1" customWidth="1"/>
    <col min="13083" max="13083" width="14.5703125" style="17" customWidth="1"/>
    <col min="13084" max="13320" width="9" style="17"/>
    <col min="13321" max="13321" width="14.140625" style="17" customWidth="1"/>
    <col min="13322" max="13322" width="14.7109375" style="17" bestFit="1" customWidth="1"/>
    <col min="13323" max="13323" width="21.42578125" style="17" bestFit="1" customWidth="1"/>
    <col min="13324" max="13324" width="14.7109375" style="17" bestFit="1" customWidth="1"/>
    <col min="13325" max="13325" width="21.42578125" style="17" bestFit="1" customWidth="1"/>
    <col min="13326" max="13326" width="14.7109375" style="17" bestFit="1" customWidth="1"/>
    <col min="13327" max="13327" width="21.42578125" style="17" bestFit="1" customWidth="1"/>
    <col min="13328" max="13328" width="14.7109375" style="17" bestFit="1" customWidth="1"/>
    <col min="13329" max="13329" width="21.42578125" style="17" bestFit="1" customWidth="1"/>
    <col min="13330" max="13330" width="14.7109375" style="17" bestFit="1" customWidth="1"/>
    <col min="13331" max="13331" width="21.42578125" style="17" bestFit="1" customWidth="1"/>
    <col min="13332" max="13332" width="16.5703125" style="17" bestFit="1" customWidth="1"/>
    <col min="13333" max="13333" width="14.140625" style="17" bestFit="1" customWidth="1"/>
    <col min="13334" max="13334" width="16.5703125" style="17" bestFit="1" customWidth="1"/>
    <col min="13335" max="13335" width="14.140625" style="17" bestFit="1" customWidth="1"/>
    <col min="13336" max="13336" width="14.42578125" style="17" bestFit="1" customWidth="1"/>
    <col min="13337" max="13337" width="14.5703125" style="17" customWidth="1"/>
    <col min="13338" max="13338" width="13.85546875" style="17" bestFit="1" customWidth="1"/>
    <col min="13339" max="13339" width="14.5703125" style="17" customWidth="1"/>
    <col min="13340" max="13576" width="9" style="17"/>
    <col min="13577" max="13577" width="14.140625" style="17" customWidth="1"/>
    <col min="13578" max="13578" width="14.7109375" style="17" bestFit="1" customWidth="1"/>
    <col min="13579" max="13579" width="21.42578125" style="17" bestFit="1" customWidth="1"/>
    <col min="13580" max="13580" width="14.7109375" style="17" bestFit="1" customWidth="1"/>
    <col min="13581" max="13581" width="21.42578125" style="17" bestFit="1" customWidth="1"/>
    <col min="13582" max="13582" width="14.7109375" style="17" bestFit="1" customWidth="1"/>
    <col min="13583" max="13583" width="21.42578125" style="17" bestFit="1" customWidth="1"/>
    <col min="13584" max="13584" width="14.7109375" style="17" bestFit="1" customWidth="1"/>
    <col min="13585" max="13585" width="21.42578125" style="17" bestFit="1" customWidth="1"/>
    <col min="13586" max="13586" width="14.7109375" style="17" bestFit="1" customWidth="1"/>
    <col min="13587" max="13587" width="21.42578125" style="17" bestFit="1" customWidth="1"/>
    <col min="13588" max="13588" width="16.5703125" style="17" bestFit="1" customWidth="1"/>
    <col min="13589" max="13589" width="14.140625" style="17" bestFit="1" customWidth="1"/>
    <col min="13590" max="13590" width="16.5703125" style="17" bestFit="1" customWidth="1"/>
    <col min="13591" max="13591" width="14.140625" style="17" bestFit="1" customWidth="1"/>
    <col min="13592" max="13592" width="14.42578125" style="17" bestFit="1" customWidth="1"/>
    <col min="13593" max="13593" width="14.5703125" style="17" customWidth="1"/>
    <col min="13594" max="13594" width="13.85546875" style="17" bestFit="1" customWidth="1"/>
    <col min="13595" max="13595" width="14.5703125" style="17" customWidth="1"/>
    <col min="13596" max="13832" width="9" style="17"/>
    <col min="13833" max="13833" width="14.140625" style="17" customWidth="1"/>
    <col min="13834" max="13834" width="14.7109375" style="17" bestFit="1" customWidth="1"/>
    <col min="13835" max="13835" width="21.42578125" style="17" bestFit="1" customWidth="1"/>
    <col min="13836" max="13836" width="14.7109375" style="17" bestFit="1" customWidth="1"/>
    <col min="13837" max="13837" width="21.42578125" style="17" bestFit="1" customWidth="1"/>
    <col min="13838" max="13838" width="14.7109375" style="17" bestFit="1" customWidth="1"/>
    <col min="13839" max="13839" width="21.42578125" style="17" bestFit="1" customWidth="1"/>
    <col min="13840" max="13840" width="14.7109375" style="17" bestFit="1" customWidth="1"/>
    <col min="13841" max="13841" width="21.42578125" style="17" bestFit="1" customWidth="1"/>
    <col min="13842" max="13842" width="14.7109375" style="17" bestFit="1" customWidth="1"/>
    <col min="13843" max="13843" width="21.42578125" style="17" bestFit="1" customWidth="1"/>
    <col min="13844" max="13844" width="16.5703125" style="17" bestFit="1" customWidth="1"/>
    <col min="13845" max="13845" width="14.140625" style="17" bestFit="1" customWidth="1"/>
    <col min="13846" max="13846" width="16.5703125" style="17" bestFit="1" customWidth="1"/>
    <col min="13847" max="13847" width="14.140625" style="17" bestFit="1" customWidth="1"/>
    <col min="13848" max="13848" width="14.42578125" style="17" bestFit="1" customWidth="1"/>
    <col min="13849" max="13849" width="14.5703125" style="17" customWidth="1"/>
    <col min="13850" max="13850" width="13.85546875" style="17" bestFit="1" customWidth="1"/>
    <col min="13851" max="13851" width="14.5703125" style="17" customWidth="1"/>
    <col min="13852" max="14088" width="9" style="17"/>
    <col min="14089" max="14089" width="14.140625" style="17" customWidth="1"/>
    <col min="14090" max="14090" width="14.7109375" style="17" bestFit="1" customWidth="1"/>
    <col min="14091" max="14091" width="21.42578125" style="17" bestFit="1" customWidth="1"/>
    <col min="14092" max="14092" width="14.7109375" style="17" bestFit="1" customWidth="1"/>
    <col min="14093" max="14093" width="21.42578125" style="17" bestFit="1" customWidth="1"/>
    <col min="14094" max="14094" width="14.7109375" style="17" bestFit="1" customWidth="1"/>
    <col min="14095" max="14095" width="21.42578125" style="17" bestFit="1" customWidth="1"/>
    <col min="14096" max="14096" width="14.7109375" style="17" bestFit="1" customWidth="1"/>
    <col min="14097" max="14097" width="21.42578125" style="17" bestFit="1" customWidth="1"/>
    <col min="14098" max="14098" width="14.7109375" style="17" bestFit="1" customWidth="1"/>
    <col min="14099" max="14099" width="21.42578125" style="17" bestFit="1" customWidth="1"/>
    <col min="14100" max="14100" width="16.5703125" style="17" bestFit="1" customWidth="1"/>
    <col min="14101" max="14101" width="14.140625" style="17" bestFit="1" customWidth="1"/>
    <col min="14102" max="14102" width="16.5703125" style="17" bestFit="1" customWidth="1"/>
    <col min="14103" max="14103" width="14.140625" style="17" bestFit="1" customWidth="1"/>
    <col min="14104" max="14104" width="14.42578125" style="17" bestFit="1" customWidth="1"/>
    <col min="14105" max="14105" width="14.5703125" style="17" customWidth="1"/>
    <col min="14106" max="14106" width="13.85546875" style="17" bestFit="1" customWidth="1"/>
    <col min="14107" max="14107" width="14.5703125" style="17" customWidth="1"/>
    <col min="14108" max="14344" width="9" style="17"/>
    <col min="14345" max="14345" width="14.140625" style="17" customWidth="1"/>
    <col min="14346" max="14346" width="14.7109375" style="17" bestFit="1" customWidth="1"/>
    <col min="14347" max="14347" width="21.42578125" style="17" bestFit="1" customWidth="1"/>
    <col min="14348" max="14348" width="14.7109375" style="17" bestFit="1" customWidth="1"/>
    <col min="14349" max="14349" width="21.42578125" style="17" bestFit="1" customWidth="1"/>
    <col min="14350" max="14350" width="14.7109375" style="17" bestFit="1" customWidth="1"/>
    <col min="14351" max="14351" width="21.42578125" style="17" bestFit="1" customWidth="1"/>
    <col min="14352" max="14352" width="14.7109375" style="17" bestFit="1" customWidth="1"/>
    <col min="14353" max="14353" width="21.42578125" style="17" bestFit="1" customWidth="1"/>
    <col min="14354" max="14354" width="14.7109375" style="17" bestFit="1" customWidth="1"/>
    <col min="14355" max="14355" width="21.42578125" style="17" bestFit="1" customWidth="1"/>
    <col min="14356" max="14356" width="16.5703125" style="17" bestFit="1" customWidth="1"/>
    <col min="14357" max="14357" width="14.140625" style="17" bestFit="1" customWidth="1"/>
    <col min="14358" max="14358" width="16.5703125" style="17" bestFit="1" customWidth="1"/>
    <col min="14359" max="14359" width="14.140625" style="17" bestFit="1" customWidth="1"/>
    <col min="14360" max="14360" width="14.42578125" style="17" bestFit="1" customWidth="1"/>
    <col min="14361" max="14361" width="14.5703125" style="17" customWidth="1"/>
    <col min="14362" max="14362" width="13.85546875" style="17" bestFit="1" customWidth="1"/>
    <col min="14363" max="14363" width="14.5703125" style="17" customWidth="1"/>
    <col min="14364" max="14600" width="9" style="17"/>
    <col min="14601" max="14601" width="14.140625" style="17" customWidth="1"/>
    <col min="14602" max="14602" width="14.7109375" style="17" bestFit="1" customWidth="1"/>
    <col min="14603" max="14603" width="21.42578125" style="17" bestFit="1" customWidth="1"/>
    <col min="14604" max="14604" width="14.7109375" style="17" bestFit="1" customWidth="1"/>
    <col min="14605" max="14605" width="21.42578125" style="17" bestFit="1" customWidth="1"/>
    <col min="14606" max="14606" width="14.7109375" style="17" bestFit="1" customWidth="1"/>
    <col min="14607" max="14607" width="21.42578125" style="17" bestFit="1" customWidth="1"/>
    <col min="14608" max="14608" width="14.7109375" style="17" bestFit="1" customWidth="1"/>
    <col min="14609" max="14609" width="21.42578125" style="17" bestFit="1" customWidth="1"/>
    <col min="14610" max="14610" width="14.7109375" style="17" bestFit="1" customWidth="1"/>
    <col min="14611" max="14611" width="21.42578125" style="17" bestFit="1" customWidth="1"/>
    <col min="14612" max="14612" width="16.5703125" style="17" bestFit="1" customWidth="1"/>
    <col min="14613" max="14613" width="14.140625" style="17" bestFit="1" customWidth="1"/>
    <col min="14614" max="14614" width="16.5703125" style="17" bestFit="1" customWidth="1"/>
    <col min="14615" max="14615" width="14.140625" style="17" bestFit="1" customWidth="1"/>
    <col min="14616" max="14616" width="14.42578125" style="17" bestFit="1" customWidth="1"/>
    <col min="14617" max="14617" width="14.5703125" style="17" customWidth="1"/>
    <col min="14618" max="14618" width="13.85546875" style="17" bestFit="1" customWidth="1"/>
    <col min="14619" max="14619" width="14.5703125" style="17" customWidth="1"/>
    <col min="14620" max="14856" width="9" style="17"/>
    <col min="14857" max="14857" width="14.140625" style="17" customWidth="1"/>
    <col min="14858" max="14858" width="14.7109375" style="17" bestFit="1" customWidth="1"/>
    <col min="14859" max="14859" width="21.42578125" style="17" bestFit="1" customWidth="1"/>
    <col min="14860" max="14860" width="14.7109375" style="17" bestFit="1" customWidth="1"/>
    <col min="14861" max="14861" width="21.42578125" style="17" bestFit="1" customWidth="1"/>
    <col min="14862" max="14862" width="14.7109375" style="17" bestFit="1" customWidth="1"/>
    <col min="14863" max="14863" width="21.42578125" style="17" bestFit="1" customWidth="1"/>
    <col min="14864" max="14864" width="14.7109375" style="17" bestFit="1" customWidth="1"/>
    <col min="14865" max="14865" width="21.42578125" style="17" bestFit="1" customWidth="1"/>
    <col min="14866" max="14866" width="14.7109375" style="17" bestFit="1" customWidth="1"/>
    <col min="14867" max="14867" width="21.42578125" style="17" bestFit="1" customWidth="1"/>
    <col min="14868" max="14868" width="16.5703125" style="17" bestFit="1" customWidth="1"/>
    <col min="14869" max="14869" width="14.140625" style="17" bestFit="1" customWidth="1"/>
    <col min="14870" max="14870" width="16.5703125" style="17" bestFit="1" customWidth="1"/>
    <col min="14871" max="14871" width="14.140625" style="17" bestFit="1" customWidth="1"/>
    <col min="14872" max="14872" width="14.42578125" style="17" bestFit="1" customWidth="1"/>
    <col min="14873" max="14873" width="14.5703125" style="17" customWidth="1"/>
    <col min="14874" max="14874" width="13.85546875" style="17" bestFit="1" customWidth="1"/>
    <col min="14875" max="14875" width="14.5703125" style="17" customWidth="1"/>
    <col min="14876" max="15112" width="9" style="17"/>
    <col min="15113" max="15113" width="14.140625" style="17" customWidth="1"/>
    <col min="15114" max="15114" width="14.7109375" style="17" bestFit="1" customWidth="1"/>
    <col min="15115" max="15115" width="21.42578125" style="17" bestFit="1" customWidth="1"/>
    <col min="15116" max="15116" width="14.7109375" style="17" bestFit="1" customWidth="1"/>
    <col min="15117" max="15117" width="21.42578125" style="17" bestFit="1" customWidth="1"/>
    <col min="15118" max="15118" width="14.7109375" style="17" bestFit="1" customWidth="1"/>
    <col min="15119" max="15119" width="21.42578125" style="17" bestFit="1" customWidth="1"/>
    <col min="15120" max="15120" width="14.7109375" style="17" bestFit="1" customWidth="1"/>
    <col min="15121" max="15121" width="21.42578125" style="17" bestFit="1" customWidth="1"/>
    <col min="15122" max="15122" width="14.7109375" style="17" bestFit="1" customWidth="1"/>
    <col min="15123" max="15123" width="21.42578125" style="17" bestFit="1" customWidth="1"/>
    <col min="15124" max="15124" width="16.5703125" style="17" bestFit="1" customWidth="1"/>
    <col min="15125" max="15125" width="14.140625" style="17" bestFit="1" customWidth="1"/>
    <col min="15126" max="15126" width="16.5703125" style="17" bestFit="1" customWidth="1"/>
    <col min="15127" max="15127" width="14.140625" style="17" bestFit="1" customWidth="1"/>
    <col min="15128" max="15128" width="14.42578125" style="17" bestFit="1" customWidth="1"/>
    <col min="15129" max="15129" width="14.5703125" style="17" customWidth="1"/>
    <col min="15130" max="15130" width="13.85546875" style="17" bestFit="1" customWidth="1"/>
    <col min="15131" max="15131" width="14.5703125" style="17" customWidth="1"/>
    <col min="15132" max="15368" width="9" style="17"/>
    <col min="15369" max="15369" width="14.140625" style="17" customWidth="1"/>
    <col min="15370" max="15370" width="14.7109375" style="17" bestFit="1" customWidth="1"/>
    <col min="15371" max="15371" width="21.42578125" style="17" bestFit="1" customWidth="1"/>
    <col min="15372" max="15372" width="14.7109375" style="17" bestFit="1" customWidth="1"/>
    <col min="15373" max="15373" width="21.42578125" style="17" bestFit="1" customWidth="1"/>
    <col min="15374" max="15374" width="14.7109375" style="17" bestFit="1" customWidth="1"/>
    <col min="15375" max="15375" width="21.42578125" style="17" bestFit="1" customWidth="1"/>
    <col min="15376" max="15376" width="14.7109375" style="17" bestFit="1" customWidth="1"/>
    <col min="15377" max="15377" width="21.42578125" style="17" bestFit="1" customWidth="1"/>
    <col min="15378" max="15378" width="14.7109375" style="17" bestFit="1" customWidth="1"/>
    <col min="15379" max="15379" width="21.42578125" style="17" bestFit="1" customWidth="1"/>
    <col min="15380" max="15380" width="16.5703125" style="17" bestFit="1" customWidth="1"/>
    <col min="15381" max="15381" width="14.140625" style="17" bestFit="1" customWidth="1"/>
    <col min="15382" max="15382" width="16.5703125" style="17" bestFit="1" customWidth="1"/>
    <col min="15383" max="15383" width="14.140625" style="17" bestFit="1" customWidth="1"/>
    <col min="15384" max="15384" width="14.42578125" style="17" bestFit="1" customWidth="1"/>
    <col min="15385" max="15385" width="14.5703125" style="17" customWidth="1"/>
    <col min="15386" max="15386" width="13.85546875" style="17" bestFit="1" customWidth="1"/>
    <col min="15387" max="15387" width="14.5703125" style="17" customWidth="1"/>
    <col min="15388" max="15624" width="9" style="17"/>
    <col min="15625" max="15625" width="14.140625" style="17" customWidth="1"/>
    <col min="15626" max="15626" width="14.7109375" style="17" bestFit="1" customWidth="1"/>
    <col min="15627" max="15627" width="21.42578125" style="17" bestFit="1" customWidth="1"/>
    <col min="15628" max="15628" width="14.7109375" style="17" bestFit="1" customWidth="1"/>
    <col min="15629" max="15629" width="21.42578125" style="17" bestFit="1" customWidth="1"/>
    <col min="15630" max="15630" width="14.7109375" style="17" bestFit="1" customWidth="1"/>
    <col min="15631" max="15631" width="21.42578125" style="17" bestFit="1" customWidth="1"/>
    <col min="15632" max="15632" width="14.7109375" style="17" bestFit="1" customWidth="1"/>
    <col min="15633" max="15633" width="21.42578125" style="17" bestFit="1" customWidth="1"/>
    <col min="15634" max="15634" width="14.7109375" style="17" bestFit="1" customWidth="1"/>
    <col min="15635" max="15635" width="21.42578125" style="17" bestFit="1" customWidth="1"/>
    <col min="15636" max="15636" width="16.5703125" style="17" bestFit="1" customWidth="1"/>
    <col min="15637" max="15637" width="14.140625" style="17" bestFit="1" customWidth="1"/>
    <col min="15638" max="15638" width="16.5703125" style="17" bestFit="1" customWidth="1"/>
    <col min="15639" max="15639" width="14.140625" style="17" bestFit="1" customWidth="1"/>
    <col min="15640" max="15640" width="14.42578125" style="17" bestFit="1" customWidth="1"/>
    <col min="15641" max="15641" width="14.5703125" style="17" customWidth="1"/>
    <col min="15642" max="15642" width="13.85546875" style="17" bestFit="1" customWidth="1"/>
    <col min="15643" max="15643" width="14.5703125" style="17" customWidth="1"/>
    <col min="15644" max="15880" width="9" style="17"/>
    <col min="15881" max="15881" width="14.140625" style="17" customWidth="1"/>
    <col min="15882" max="15882" width="14.7109375" style="17" bestFit="1" customWidth="1"/>
    <col min="15883" max="15883" width="21.42578125" style="17" bestFit="1" customWidth="1"/>
    <col min="15884" max="15884" width="14.7109375" style="17" bestFit="1" customWidth="1"/>
    <col min="15885" max="15885" width="21.42578125" style="17" bestFit="1" customWidth="1"/>
    <col min="15886" max="15886" width="14.7109375" style="17" bestFit="1" customWidth="1"/>
    <col min="15887" max="15887" width="21.42578125" style="17" bestFit="1" customWidth="1"/>
    <col min="15888" max="15888" width="14.7109375" style="17" bestFit="1" customWidth="1"/>
    <col min="15889" max="15889" width="21.42578125" style="17" bestFit="1" customWidth="1"/>
    <col min="15890" max="15890" width="14.7109375" style="17" bestFit="1" customWidth="1"/>
    <col min="15891" max="15891" width="21.42578125" style="17" bestFit="1" customWidth="1"/>
    <col min="15892" max="15892" width="16.5703125" style="17" bestFit="1" customWidth="1"/>
    <col min="15893" max="15893" width="14.140625" style="17" bestFit="1" customWidth="1"/>
    <col min="15894" max="15894" width="16.5703125" style="17" bestFit="1" customWidth="1"/>
    <col min="15895" max="15895" width="14.140625" style="17" bestFit="1" customWidth="1"/>
    <col min="15896" max="15896" width="14.42578125" style="17" bestFit="1" customWidth="1"/>
    <col min="15897" max="15897" width="14.5703125" style="17" customWidth="1"/>
    <col min="15898" max="15898" width="13.85546875" style="17" bestFit="1" customWidth="1"/>
    <col min="15899" max="15899" width="14.5703125" style="17" customWidth="1"/>
    <col min="15900" max="16136" width="9" style="17"/>
    <col min="16137" max="16137" width="14.140625" style="17" customWidth="1"/>
    <col min="16138" max="16138" width="14.7109375" style="17" bestFit="1" customWidth="1"/>
    <col min="16139" max="16139" width="21.42578125" style="17" bestFit="1" customWidth="1"/>
    <col min="16140" max="16140" width="14.7109375" style="17" bestFit="1" customWidth="1"/>
    <col min="16141" max="16141" width="21.42578125" style="17" bestFit="1" customWidth="1"/>
    <col min="16142" max="16142" width="14.7109375" style="17" bestFit="1" customWidth="1"/>
    <col min="16143" max="16143" width="21.42578125" style="17" bestFit="1" customWidth="1"/>
    <col min="16144" max="16144" width="14.7109375" style="17" bestFit="1" customWidth="1"/>
    <col min="16145" max="16145" width="21.42578125" style="17" bestFit="1" customWidth="1"/>
    <col min="16146" max="16146" width="14.7109375" style="17" bestFit="1" customWidth="1"/>
    <col min="16147" max="16147" width="21.42578125" style="17" bestFit="1" customWidth="1"/>
    <col min="16148" max="16148" width="16.5703125" style="17" bestFit="1" customWidth="1"/>
    <col min="16149" max="16149" width="14.140625" style="17" bestFit="1" customWidth="1"/>
    <col min="16150" max="16150" width="16.5703125" style="17" bestFit="1" customWidth="1"/>
    <col min="16151" max="16151" width="14.140625" style="17" bestFit="1" customWidth="1"/>
    <col min="16152" max="16152" width="14.42578125" style="17" bestFit="1" customWidth="1"/>
    <col min="16153" max="16153" width="14.5703125" style="17" customWidth="1"/>
    <col min="16154" max="16154" width="13.85546875" style="17" bestFit="1" customWidth="1"/>
    <col min="16155" max="16155" width="14.5703125" style="17" customWidth="1"/>
    <col min="16156" max="16384" width="9" style="17"/>
  </cols>
  <sheetData>
    <row r="1" spans="1:27" s="868" customFormat="1" ht="53.25" customHeight="1">
      <c r="A1" s="1471" t="s">
        <v>822</v>
      </c>
      <c r="B1" s="1471"/>
      <c r="C1" s="1471"/>
      <c r="D1" s="1471"/>
      <c r="E1" s="1471"/>
      <c r="F1" s="1160"/>
      <c r="H1" s="1160"/>
      <c r="J1" s="1160"/>
      <c r="L1" s="1160"/>
      <c r="N1" s="1160"/>
      <c r="P1" s="1160"/>
      <c r="R1" s="1160"/>
      <c r="T1" s="1160"/>
      <c r="V1" s="1160"/>
      <c r="X1" s="1160"/>
    </row>
    <row r="2" spans="1:27" s="868" customFormat="1" ht="53.25" customHeight="1">
      <c r="A2" s="1472" t="s">
        <v>869</v>
      </c>
      <c r="B2" s="1472"/>
      <c r="C2" s="1472"/>
      <c r="D2" s="1472"/>
      <c r="E2" s="1472"/>
      <c r="F2" s="1160"/>
      <c r="H2" s="1160"/>
      <c r="J2" s="1160"/>
      <c r="L2" s="1160"/>
      <c r="N2" s="1160"/>
      <c r="P2" s="1160"/>
      <c r="R2" s="1160"/>
      <c r="T2" s="1160"/>
      <c r="V2" s="1160"/>
      <c r="X2" s="1160"/>
    </row>
    <row r="3" spans="1:27" ht="26.25">
      <c r="A3" s="16"/>
      <c r="C3" s="18"/>
      <c r="Y3" s="1473" t="s">
        <v>536</v>
      </c>
      <c r="Z3" s="1473"/>
      <c r="AA3" s="1473"/>
    </row>
    <row r="4" spans="1:27" s="493" customFormat="1" ht="45" customHeight="1">
      <c r="A4" s="1478" t="s">
        <v>286</v>
      </c>
      <c r="B4" s="1479" t="s">
        <v>145</v>
      </c>
      <c r="C4" s="1479"/>
      <c r="D4" s="1479"/>
      <c r="E4" s="1479"/>
      <c r="F4" s="1479"/>
      <c r="G4" s="1479"/>
      <c r="H4" s="1479"/>
      <c r="I4" s="1479"/>
      <c r="J4" s="1479"/>
      <c r="K4" s="1479"/>
      <c r="L4" s="1479"/>
      <c r="M4" s="1479"/>
      <c r="N4" s="1479"/>
      <c r="O4" s="1479"/>
      <c r="P4" s="1474" t="s">
        <v>290</v>
      </c>
      <c r="Q4" s="1474"/>
      <c r="R4" s="1474" t="s">
        <v>291</v>
      </c>
      <c r="S4" s="1474"/>
      <c r="T4" s="1474" t="s">
        <v>292</v>
      </c>
      <c r="U4" s="1474"/>
      <c r="V4" s="1474" t="s">
        <v>293</v>
      </c>
      <c r="W4" s="1474"/>
      <c r="X4" s="1475" t="s">
        <v>289</v>
      </c>
      <c r="Y4" s="1475"/>
      <c r="Z4" s="1475"/>
      <c r="AA4" s="1475"/>
    </row>
    <row r="5" spans="1:27" s="494" customFormat="1" ht="45" customHeight="1">
      <c r="A5" s="1478"/>
      <c r="B5" s="1480" t="s">
        <v>285</v>
      </c>
      <c r="C5" s="1480"/>
      <c r="D5" s="1480"/>
      <c r="E5" s="1480"/>
      <c r="F5" s="1480"/>
      <c r="G5" s="1480"/>
      <c r="H5" s="1480"/>
      <c r="I5" s="1480"/>
      <c r="J5" s="1480"/>
      <c r="K5" s="1481"/>
      <c r="L5" s="1482" t="s">
        <v>287</v>
      </c>
      <c r="M5" s="1483"/>
      <c r="N5" s="1474" t="s">
        <v>288</v>
      </c>
      <c r="O5" s="1474"/>
      <c r="P5" s="1474"/>
      <c r="Q5" s="1474"/>
      <c r="R5" s="1474"/>
      <c r="S5" s="1474"/>
      <c r="T5" s="1474"/>
      <c r="U5" s="1474"/>
      <c r="V5" s="1474"/>
      <c r="W5" s="1474"/>
      <c r="X5" s="1475"/>
      <c r="Y5" s="1475"/>
      <c r="Z5" s="1475"/>
      <c r="AA5" s="1475"/>
    </row>
    <row r="6" spans="1:27" s="494" customFormat="1" ht="45" customHeight="1">
      <c r="A6" s="1478"/>
      <c r="B6" s="1484" t="s">
        <v>271</v>
      </c>
      <c r="C6" s="1485"/>
      <c r="D6" s="1486" t="s">
        <v>272</v>
      </c>
      <c r="E6" s="1485"/>
      <c r="F6" s="1486" t="s">
        <v>273</v>
      </c>
      <c r="G6" s="1485"/>
      <c r="H6" s="1486" t="s">
        <v>274</v>
      </c>
      <c r="I6" s="1485"/>
      <c r="J6" s="1486" t="s">
        <v>275</v>
      </c>
      <c r="K6" s="1485"/>
      <c r="L6" s="1161" t="s">
        <v>276</v>
      </c>
      <c r="M6" s="491" t="s">
        <v>277</v>
      </c>
      <c r="N6" s="1161" t="s">
        <v>276</v>
      </c>
      <c r="O6" s="491" t="s">
        <v>277</v>
      </c>
      <c r="P6" s="1161" t="s">
        <v>276</v>
      </c>
      <c r="Q6" s="491" t="s">
        <v>277</v>
      </c>
      <c r="R6" s="1161" t="s">
        <v>276</v>
      </c>
      <c r="S6" s="491" t="s">
        <v>277</v>
      </c>
      <c r="T6" s="1161" t="s">
        <v>276</v>
      </c>
      <c r="U6" s="491" t="s">
        <v>277</v>
      </c>
      <c r="V6" s="1161" t="s">
        <v>276</v>
      </c>
      <c r="W6" s="491" t="s">
        <v>277</v>
      </c>
      <c r="X6" s="1161" t="s">
        <v>276</v>
      </c>
      <c r="Y6" s="1476" t="s">
        <v>278</v>
      </c>
      <c r="Z6" s="491" t="s">
        <v>277</v>
      </c>
      <c r="AA6" s="1476" t="s">
        <v>278</v>
      </c>
    </row>
    <row r="7" spans="1:27" s="494" customFormat="1" ht="80.25" customHeight="1">
      <c r="A7" s="1478"/>
      <c r="B7" s="1155" t="s">
        <v>870</v>
      </c>
      <c r="C7" s="948" t="s">
        <v>543</v>
      </c>
      <c r="D7" s="1155" t="s">
        <v>870</v>
      </c>
      <c r="E7" s="948" t="s">
        <v>543</v>
      </c>
      <c r="F7" s="1155" t="s">
        <v>870</v>
      </c>
      <c r="G7" s="948" t="s">
        <v>543</v>
      </c>
      <c r="H7" s="1155" t="s">
        <v>870</v>
      </c>
      <c r="I7" s="948" t="s">
        <v>543</v>
      </c>
      <c r="J7" s="1155" t="s">
        <v>870</v>
      </c>
      <c r="K7" s="948" t="s">
        <v>543</v>
      </c>
      <c r="L7" s="1161" t="s">
        <v>279</v>
      </c>
      <c r="M7" s="491" t="s">
        <v>280</v>
      </c>
      <c r="N7" s="1161" t="s">
        <v>279</v>
      </c>
      <c r="O7" s="491" t="s">
        <v>280</v>
      </c>
      <c r="P7" s="1161" t="s">
        <v>279</v>
      </c>
      <c r="Q7" s="491" t="s">
        <v>280</v>
      </c>
      <c r="R7" s="1161" t="s">
        <v>279</v>
      </c>
      <c r="S7" s="491" t="s">
        <v>280</v>
      </c>
      <c r="T7" s="1161" t="s">
        <v>279</v>
      </c>
      <c r="U7" s="491" t="s">
        <v>280</v>
      </c>
      <c r="V7" s="1161" t="s">
        <v>279</v>
      </c>
      <c r="W7" s="491" t="s">
        <v>280</v>
      </c>
      <c r="X7" s="1161" t="s">
        <v>279</v>
      </c>
      <c r="Y7" s="1477"/>
      <c r="Z7" s="491" t="s">
        <v>280</v>
      </c>
      <c r="AA7" s="1477"/>
    </row>
    <row r="8" spans="1:27" s="494" customFormat="1" ht="66" customHeight="1">
      <c r="A8" s="1478"/>
      <c r="B8" s="1156" t="s">
        <v>871</v>
      </c>
      <c r="C8" s="492" t="s">
        <v>282</v>
      </c>
      <c r="D8" s="1156" t="s">
        <v>871</v>
      </c>
      <c r="E8" s="492" t="s">
        <v>282</v>
      </c>
      <c r="F8" s="1156" t="s">
        <v>871</v>
      </c>
      <c r="G8" s="492" t="s">
        <v>282</v>
      </c>
      <c r="H8" s="1156" t="s">
        <v>871</v>
      </c>
      <c r="I8" s="492" t="s">
        <v>282</v>
      </c>
      <c r="J8" s="1156" t="s">
        <v>871</v>
      </c>
      <c r="K8" s="492" t="s">
        <v>282</v>
      </c>
      <c r="L8" s="1156" t="s">
        <v>871</v>
      </c>
      <c r="M8" s="492" t="s">
        <v>282</v>
      </c>
      <c r="N8" s="1156" t="s">
        <v>871</v>
      </c>
      <c r="O8" s="492" t="s">
        <v>282</v>
      </c>
      <c r="P8" s="1156" t="s">
        <v>871</v>
      </c>
      <c r="Q8" s="492" t="s">
        <v>282</v>
      </c>
      <c r="R8" s="1156" t="s">
        <v>871</v>
      </c>
      <c r="S8" s="492" t="s">
        <v>282</v>
      </c>
      <c r="T8" s="1156" t="s">
        <v>871</v>
      </c>
      <c r="U8" s="492" t="s">
        <v>282</v>
      </c>
      <c r="V8" s="1156" t="s">
        <v>871</v>
      </c>
      <c r="W8" s="492" t="s">
        <v>282</v>
      </c>
      <c r="X8" s="1156" t="s">
        <v>871</v>
      </c>
      <c r="Y8" s="492" t="s">
        <v>283</v>
      </c>
      <c r="Z8" s="492" t="s">
        <v>282</v>
      </c>
      <c r="AA8" s="492" t="s">
        <v>283</v>
      </c>
    </row>
    <row r="9" spans="1:27" s="1411" customFormat="1" ht="81.75" customHeight="1">
      <c r="A9" s="1404" t="s">
        <v>799</v>
      </c>
      <c r="B9" s="1405">
        <v>68176</v>
      </c>
      <c r="C9" s="1406">
        <v>40234622</v>
      </c>
      <c r="D9" s="1405">
        <v>12119</v>
      </c>
      <c r="E9" s="1406">
        <v>1777812.68</v>
      </c>
      <c r="F9" s="1405">
        <v>534</v>
      </c>
      <c r="G9" s="1406">
        <v>699465.8</v>
      </c>
      <c r="H9" s="1405">
        <v>0</v>
      </c>
      <c r="I9" s="1406">
        <v>0</v>
      </c>
      <c r="J9" s="1407">
        <v>80829</v>
      </c>
      <c r="K9" s="1408">
        <v>42711900.479999997</v>
      </c>
      <c r="L9" s="1405">
        <v>0</v>
      </c>
      <c r="M9" s="1406">
        <v>0</v>
      </c>
      <c r="N9" s="1405">
        <v>303</v>
      </c>
      <c r="O9" s="1406">
        <v>348283302.55286801</v>
      </c>
      <c r="P9" s="1405">
        <v>3714</v>
      </c>
      <c r="Q9" s="1406">
        <v>127207.06</v>
      </c>
      <c r="R9" s="1405">
        <v>0</v>
      </c>
      <c r="S9" s="1406">
        <v>0</v>
      </c>
      <c r="T9" s="1405">
        <v>0</v>
      </c>
      <c r="U9" s="1406">
        <v>0</v>
      </c>
      <c r="V9" s="1405">
        <v>16836</v>
      </c>
      <c r="W9" s="1406">
        <v>5732425</v>
      </c>
      <c r="X9" s="1409">
        <v>101682</v>
      </c>
      <c r="Y9" s="1406">
        <v>0.38870948085368218</v>
      </c>
      <c r="Z9" s="1410">
        <v>396854835.09286803</v>
      </c>
      <c r="AA9" s="1406">
        <v>2.242048365392431</v>
      </c>
    </row>
    <row r="10" spans="1:27" s="1411" customFormat="1" ht="81.75" customHeight="1">
      <c r="A10" s="1412" t="s">
        <v>169</v>
      </c>
      <c r="B10" s="1405">
        <v>3470824</v>
      </c>
      <c r="C10" s="1406">
        <v>719342255.54299998</v>
      </c>
      <c r="D10" s="1405">
        <v>2148474</v>
      </c>
      <c r="E10" s="1406">
        <v>629621710.35699999</v>
      </c>
      <c r="F10" s="1405">
        <v>1165099</v>
      </c>
      <c r="G10" s="1406">
        <v>207529556.315</v>
      </c>
      <c r="H10" s="1405">
        <v>0</v>
      </c>
      <c r="I10" s="1406">
        <v>0</v>
      </c>
      <c r="J10" s="1407">
        <v>6784397</v>
      </c>
      <c r="K10" s="1408">
        <v>1556493522.2150002</v>
      </c>
      <c r="L10" s="1405">
        <v>0</v>
      </c>
      <c r="M10" s="1406">
        <v>0</v>
      </c>
      <c r="N10" s="1405">
        <v>14383</v>
      </c>
      <c r="O10" s="1406">
        <v>641480957.71135998</v>
      </c>
      <c r="P10" s="1405">
        <v>29652</v>
      </c>
      <c r="Q10" s="1406">
        <v>15110055.592</v>
      </c>
      <c r="R10" s="1405">
        <v>140588</v>
      </c>
      <c r="S10" s="1406">
        <v>222579225.59200001</v>
      </c>
      <c r="T10" s="1405">
        <v>59479</v>
      </c>
      <c r="U10" s="1406">
        <v>30897909.857000001</v>
      </c>
      <c r="V10" s="1405">
        <v>1317879</v>
      </c>
      <c r="W10" s="1406">
        <v>3386735462.4640002</v>
      </c>
      <c r="X10" s="1409">
        <v>8346378</v>
      </c>
      <c r="Y10" s="1406">
        <v>31.90649534222964</v>
      </c>
      <c r="Z10" s="1410">
        <v>5853297133.4313602</v>
      </c>
      <c r="AA10" s="1406">
        <v>33.068452516384191</v>
      </c>
    </row>
    <row r="11" spans="1:27" s="1411" customFormat="1" ht="81.75" customHeight="1">
      <c r="A11" s="1412" t="s">
        <v>284</v>
      </c>
      <c r="B11" s="1405">
        <v>470</v>
      </c>
      <c r="C11" s="1406">
        <v>39835.725999999995</v>
      </c>
      <c r="D11" s="1405">
        <v>41863</v>
      </c>
      <c r="E11" s="1406">
        <v>5815664.1890000002</v>
      </c>
      <c r="F11" s="1405">
        <v>342</v>
      </c>
      <c r="G11" s="1406">
        <v>153800</v>
      </c>
      <c r="H11" s="1405">
        <v>85</v>
      </c>
      <c r="I11" s="1406">
        <v>16127.145999999999</v>
      </c>
      <c r="J11" s="1405">
        <v>42760</v>
      </c>
      <c r="K11" s="1406">
        <v>6025427.0609999998</v>
      </c>
      <c r="L11" s="1405">
        <v>0</v>
      </c>
      <c r="M11" s="1406">
        <v>0</v>
      </c>
      <c r="N11" s="1405">
        <v>345</v>
      </c>
      <c r="O11" s="1406">
        <v>52451750.835313082</v>
      </c>
      <c r="P11" s="1405">
        <v>0</v>
      </c>
      <c r="Q11" s="1406">
        <v>0</v>
      </c>
      <c r="R11" s="1405">
        <v>0</v>
      </c>
      <c r="S11" s="1406">
        <v>0</v>
      </c>
      <c r="T11" s="1405">
        <v>0</v>
      </c>
      <c r="U11" s="1406">
        <v>0</v>
      </c>
      <c r="V11" s="1405">
        <v>0</v>
      </c>
      <c r="W11" s="1406">
        <v>0</v>
      </c>
      <c r="X11" s="1409">
        <v>43105</v>
      </c>
      <c r="Y11" s="1406">
        <v>0.16478159528921513</v>
      </c>
      <c r="Z11" s="1410">
        <v>58477177.896313079</v>
      </c>
      <c r="AA11" s="1406">
        <v>0.33036931774942441</v>
      </c>
    </row>
    <row r="12" spans="1:27" s="1411" customFormat="1" ht="81.75" customHeight="1">
      <c r="A12" s="1412" t="s">
        <v>171</v>
      </c>
      <c r="B12" s="1405">
        <v>330676</v>
      </c>
      <c r="C12" s="1406">
        <v>86852908</v>
      </c>
      <c r="D12" s="1405">
        <v>698037</v>
      </c>
      <c r="E12" s="1406">
        <v>137377135</v>
      </c>
      <c r="F12" s="1405">
        <v>4960</v>
      </c>
      <c r="G12" s="1406">
        <v>2526111</v>
      </c>
      <c r="H12" s="1405">
        <v>0</v>
      </c>
      <c r="I12" s="1406">
        <v>0</v>
      </c>
      <c r="J12" s="1405">
        <v>1033673</v>
      </c>
      <c r="K12" s="1406">
        <v>226756154</v>
      </c>
      <c r="L12" s="1405">
        <v>0</v>
      </c>
      <c r="M12" s="1406">
        <v>0</v>
      </c>
      <c r="N12" s="1405">
        <v>3436</v>
      </c>
      <c r="O12" s="1406">
        <v>236307228.03080001</v>
      </c>
      <c r="P12" s="1405">
        <v>4596</v>
      </c>
      <c r="Q12" s="1406">
        <v>2095556</v>
      </c>
      <c r="R12" s="1405">
        <v>993</v>
      </c>
      <c r="S12" s="1406">
        <v>2420308</v>
      </c>
      <c r="T12" s="1405">
        <v>0</v>
      </c>
      <c r="U12" s="1406">
        <v>0</v>
      </c>
      <c r="V12" s="1405">
        <v>45358</v>
      </c>
      <c r="W12" s="1406">
        <v>63838193.5</v>
      </c>
      <c r="X12" s="1409">
        <v>1088056</v>
      </c>
      <c r="Y12" s="1406">
        <v>4.159415460944258</v>
      </c>
      <c r="Z12" s="1410">
        <v>531417439.53079998</v>
      </c>
      <c r="AA12" s="1406">
        <v>3.0022655547644939</v>
      </c>
    </row>
    <row r="13" spans="1:27" s="1411" customFormat="1" ht="81.75" customHeight="1">
      <c r="A13" s="1412" t="s">
        <v>172</v>
      </c>
      <c r="B13" s="1405">
        <v>588418</v>
      </c>
      <c r="C13" s="1406">
        <v>191871099</v>
      </c>
      <c r="D13" s="1405">
        <v>916897</v>
      </c>
      <c r="E13" s="1406">
        <v>232523635</v>
      </c>
      <c r="F13" s="1405">
        <v>42814</v>
      </c>
      <c r="G13" s="1406">
        <v>17474957</v>
      </c>
      <c r="H13" s="1405">
        <v>0</v>
      </c>
      <c r="I13" s="1406">
        <v>0</v>
      </c>
      <c r="J13" s="1405">
        <v>1548129</v>
      </c>
      <c r="K13" s="1406">
        <v>441869691</v>
      </c>
      <c r="L13" s="1405">
        <v>0</v>
      </c>
      <c r="M13" s="1406">
        <v>0</v>
      </c>
      <c r="N13" s="1405">
        <v>1371</v>
      </c>
      <c r="O13" s="1406">
        <v>371899795</v>
      </c>
      <c r="P13" s="1405">
        <v>9126</v>
      </c>
      <c r="Q13" s="1406">
        <v>3257277</v>
      </c>
      <c r="R13" s="1405">
        <v>0</v>
      </c>
      <c r="S13" s="1406">
        <v>0</v>
      </c>
      <c r="T13" s="1405">
        <v>0</v>
      </c>
      <c r="U13" s="1406">
        <v>0</v>
      </c>
      <c r="V13" s="1405">
        <v>3448</v>
      </c>
      <c r="W13" s="1406">
        <v>19156300</v>
      </c>
      <c r="X13" s="1409">
        <v>1562074</v>
      </c>
      <c r="Y13" s="1406">
        <v>5.9714892861571842</v>
      </c>
      <c r="Z13" s="1410">
        <v>836183063</v>
      </c>
      <c r="AA13" s="1406">
        <v>4.7240519801888583</v>
      </c>
    </row>
    <row r="14" spans="1:27" s="1411" customFormat="1" ht="81.75" customHeight="1">
      <c r="A14" s="1412" t="s">
        <v>173</v>
      </c>
      <c r="B14" s="1405">
        <v>9</v>
      </c>
      <c r="C14" s="1406">
        <v>2354.58</v>
      </c>
      <c r="D14" s="1405">
        <v>421</v>
      </c>
      <c r="E14" s="1406">
        <v>80309.88</v>
      </c>
      <c r="F14" s="1405">
        <v>1</v>
      </c>
      <c r="G14" s="1406">
        <v>376.5</v>
      </c>
      <c r="H14" s="1405">
        <v>0</v>
      </c>
      <c r="I14" s="1406">
        <v>0</v>
      </c>
      <c r="J14" s="1405">
        <v>431</v>
      </c>
      <c r="K14" s="1406">
        <v>83040.960000000006</v>
      </c>
      <c r="L14" s="1405">
        <v>0</v>
      </c>
      <c r="M14" s="1406">
        <v>0</v>
      </c>
      <c r="N14" s="1405">
        <v>19</v>
      </c>
      <c r="O14" s="1406">
        <v>4217920</v>
      </c>
      <c r="P14" s="1405">
        <v>0</v>
      </c>
      <c r="Q14" s="1406">
        <v>0</v>
      </c>
      <c r="R14" s="1405">
        <v>0</v>
      </c>
      <c r="S14" s="1406">
        <v>0</v>
      </c>
      <c r="T14" s="1405">
        <v>0</v>
      </c>
      <c r="U14" s="1406">
        <v>0</v>
      </c>
      <c r="V14" s="1405">
        <v>0</v>
      </c>
      <c r="W14" s="1406">
        <v>0</v>
      </c>
      <c r="X14" s="1409">
        <v>450</v>
      </c>
      <c r="Y14" s="1406">
        <v>1.7202579255340866E-3</v>
      </c>
      <c r="Z14" s="1410">
        <v>4300960.96</v>
      </c>
      <c r="AA14" s="1406">
        <v>2.429846290704285E-2</v>
      </c>
    </row>
    <row r="15" spans="1:27" s="1411" customFormat="1" ht="81.75" customHeight="1">
      <c r="A15" s="1412" t="s">
        <v>174</v>
      </c>
      <c r="B15" s="1405">
        <v>12439</v>
      </c>
      <c r="C15" s="1406">
        <v>2802970.6645000004</v>
      </c>
      <c r="D15" s="1405">
        <v>8734</v>
      </c>
      <c r="E15" s="1406">
        <v>1538747.4974200001</v>
      </c>
      <c r="F15" s="1405">
        <v>112</v>
      </c>
      <c r="G15" s="1406">
        <v>54511.057999999997</v>
      </c>
      <c r="H15" s="1405">
        <v>0</v>
      </c>
      <c r="I15" s="1406">
        <v>0</v>
      </c>
      <c r="J15" s="1405">
        <v>21285</v>
      </c>
      <c r="K15" s="1406">
        <v>4396229.219920001</v>
      </c>
      <c r="L15" s="1405">
        <v>0</v>
      </c>
      <c r="M15" s="1406">
        <v>0</v>
      </c>
      <c r="N15" s="1405">
        <v>32</v>
      </c>
      <c r="O15" s="1406">
        <v>417667511.34860003</v>
      </c>
      <c r="P15" s="1405">
        <v>2869</v>
      </c>
      <c r="Q15" s="1406">
        <v>954642.78899999999</v>
      </c>
      <c r="R15" s="1405">
        <v>0</v>
      </c>
      <c r="S15" s="1406">
        <v>0</v>
      </c>
      <c r="T15" s="1405">
        <v>0</v>
      </c>
      <c r="U15" s="1406">
        <v>0</v>
      </c>
      <c r="V15" s="1405">
        <v>10</v>
      </c>
      <c r="W15" s="1406">
        <v>377675</v>
      </c>
      <c r="X15" s="1409">
        <v>24196</v>
      </c>
      <c r="Y15" s="1406">
        <v>9.2496357258272793E-2</v>
      </c>
      <c r="Z15" s="1410">
        <v>423396058.35751998</v>
      </c>
      <c r="AA15" s="1406">
        <v>2.3919941414646901</v>
      </c>
    </row>
    <row r="16" spans="1:27" s="1411" customFormat="1" ht="81.75" customHeight="1">
      <c r="A16" s="1412" t="s">
        <v>175</v>
      </c>
      <c r="B16" s="1405">
        <v>141673</v>
      </c>
      <c r="C16" s="1406">
        <v>65447621.972000003</v>
      </c>
      <c r="D16" s="1405">
        <v>609356</v>
      </c>
      <c r="E16" s="1406">
        <v>95544041.461999997</v>
      </c>
      <c r="F16" s="1405">
        <v>2794</v>
      </c>
      <c r="G16" s="1406">
        <v>1205880.273</v>
      </c>
      <c r="H16" s="1405">
        <v>0</v>
      </c>
      <c r="I16" s="1406">
        <v>0</v>
      </c>
      <c r="J16" s="1405">
        <v>753823</v>
      </c>
      <c r="K16" s="1406">
        <v>162197543.70700002</v>
      </c>
      <c r="L16" s="1405">
        <v>0</v>
      </c>
      <c r="M16" s="1406">
        <v>0</v>
      </c>
      <c r="N16" s="1405">
        <v>187844</v>
      </c>
      <c r="O16" s="1406">
        <v>483027607.41315103</v>
      </c>
      <c r="P16" s="1405">
        <v>9635</v>
      </c>
      <c r="Q16" s="1406">
        <v>3219183.0449999999</v>
      </c>
      <c r="R16" s="1405">
        <v>20521</v>
      </c>
      <c r="S16" s="1406">
        <v>46804131.678999998</v>
      </c>
      <c r="T16" s="1405">
        <v>0</v>
      </c>
      <c r="U16" s="1406">
        <v>0</v>
      </c>
      <c r="V16" s="1405">
        <v>32079</v>
      </c>
      <c r="W16" s="1406">
        <v>10605870</v>
      </c>
      <c r="X16" s="1409">
        <v>1003902</v>
      </c>
      <c r="Y16" s="1406">
        <v>3.8377119376878239</v>
      </c>
      <c r="Z16" s="1410">
        <v>705854335.84415102</v>
      </c>
      <c r="AA16" s="1406">
        <v>3.9877542616160992</v>
      </c>
    </row>
    <row r="17" spans="1:27" s="1411" customFormat="1" ht="81.75" customHeight="1">
      <c r="A17" s="1412" t="s">
        <v>176</v>
      </c>
      <c r="B17" s="1405">
        <v>16723</v>
      </c>
      <c r="C17" s="1406">
        <v>3900812.3560000001</v>
      </c>
      <c r="D17" s="1405">
        <v>77285</v>
      </c>
      <c r="E17" s="1406">
        <v>12362399.846999999</v>
      </c>
      <c r="F17" s="1405">
        <v>32</v>
      </c>
      <c r="G17" s="1406">
        <v>9700</v>
      </c>
      <c r="H17" s="1405">
        <v>0</v>
      </c>
      <c r="I17" s="1406">
        <v>0</v>
      </c>
      <c r="J17" s="1405">
        <v>94040</v>
      </c>
      <c r="K17" s="1406">
        <v>16272912.203</v>
      </c>
      <c r="L17" s="1405">
        <v>165</v>
      </c>
      <c r="M17" s="1406">
        <v>6088.67976</v>
      </c>
      <c r="N17" s="1405">
        <v>979</v>
      </c>
      <c r="O17" s="1406">
        <v>242795152.82144201</v>
      </c>
      <c r="P17" s="1405">
        <v>346</v>
      </c>
      <c r="Q17" s="1406">
        <v>60109.584999999999</v>
      </c>
      <c r="R17" s="1405">
        <v>1741</v>
      </c>
      <c r="S17" s="1406">
        <v>4096156.8022400001</v>
      </c>
      <c r="T17" s="1405">
        <v>0</v>
      </c>
      <c r="U17" s="1406">
        <v>0</v>
      </c>
      <c r="V17" s="1405">
        <v>2371</v>
      </c>
      <c r="W17" s="1406">
        <v>3414500</v>
      </c>
      <c r="X17" s="1409">
        <v>99642</v>
      </c>
      <c r="Y17" s="1406">
        <v>0.38091097825792769</v>
      </c>
      <c r="Z17" s="1410">
        <v>266644920.09144202</v>
      </c>
      <c r="AA17" s="1406">
        <v>1.5064218811679957</v>
      </c>
    </row>
    <row r="18" spans="1:27" s="1411" customFormat="1" ht="81.75" customHeight="1">
      <c r="A18" s="1412" t="s">
        <v>177</v>
      </c>
      <c r="B18" s="1405">
        <v>1155122</v>
      </c>
      <c r="C18" s="1406">
        <v>349543805.83100003</v>
      </c>
      <c r="D18" s="1405">
        <v>641778</v>
      </c>
      <c r="E18" s="1406">
        <v>134457796.54999998</v>
      </c>
      <c r="F18" s="1405">
        <v>25780</v>
      </c>
      <c r="G18" s="1406">
        <v>14043206.639000002</v>
      </c>
      <c r="H18" s="1405">
        <v>0</v>
      </c>
      <c r="I18" s="1406">
        <v>0</v>
      </c>
      <c r="J18" s="1405">
        <v>1822680</v>
      </c>
      <c r="K18" s="1406">
        <v>498044809.02000004</v>
      </c>
      <c r="L18" s="1405">
        <v>0</v>
      </c>
      <c r="M18" s="1406">
        <v>0</v>
      </c>
      <c r="N18" s="1405">
        <v>914</v>
      </c>
      <c r="O18" s="1406">
        <v>1306636876.7375088</v>
      </c>
      <c r="P18" s="1405">
        <v>20786</v>
      </c>
      <c r="Q18" s="1406">
        <v>7227103.5799999982</v>
      </c>
      <c r="R18" s="1405">
        <v>0</v>
      </c>
      <c r="S18" s="1406">
        <v>0</v>
      </c>
      <c r="T18" s="1405">
        <v>24226</v>
      </c>
      <c r="U18" s="1406">
        <v>8023309.6389999995</v>
      </c>
      <c r="V18" s="1405">
        <v>6431</v>
      </c>
      <c r="W18" s="1406">
        <v>2500871</v>
      </c>
      <c r="X18" s="1409">
        <v>1875037</v>
      </c>
      <c r="Y18" s="1406">
        <v>7.1678827998214594</v>
      </c>
      <c r="Z18" s="1410">
        <v>1822432969.9765089</v>
      </c>
      <c r="AA18" s="1406">
        <v>10.295913014180472</v>
      </c>
    </row>
    <row r="19" spans="1:27" s="1411" customFormat="1" ht="81.75" customHeight="1">
      <c r="A19" s="1412" t="s">
        <v>178</v>
      </c>
      <c r="B19" s="1405">
        <v>7148</v>
      </c>
      <c r="C19" s="1406">
        <v>1450680.6029999992</v>
      </c>
      <c r="D19" s="1405">
        <v>17585</v>
      </c>
      <c r="E19" s="1406">
        <v>3440152.4806900006</v>
      </c>
      <c r="F19" s="1405">
        <v>2829</v>
      </c>
      <c r="G19" s="1406">
        <v>400470.00000000006</v>
      </c>
      <c r="H19" s="1405">
        <v>0</v>
      </c>
      <c r="I19" s="1406">
        <v>0</v>
      </c>
      <c r="J19" s="1405">
        <v>27562</v>
      </c>
      <c r="K19" s="1406">
        <v>5291303.0836899998</v>
      </c>
      <c r="L19" s="1405">
        <v>309</v>
      </c>
      <c r="M19" s="1406">
        <v>8077.5360000000028</v>
      </c>
      <c r="N19" s="1405">
        <v>2</v>
      </c>
      <c r="O19" s="1406">
        <v>104808.39749999999</v>
      </c>
      <c r="P19" s="1405">
        <v>122</v>
      </c>
      <c r="Q19" s="1406">
        <v>24131.395</v>
      </c>
      <c r="R19" s="1405">
        <v>190</v>
      </c>
      <c r="S19" s="1406">
        <v>138015</v>
      </c>
      <c r="T19" s="1405">
        <v>0</v>
      </c>
      <c r="U19" s="1406">
        <v>0</v>
      </c>
      <c r="V19" s="1405">
        <v>561</v>
      </c>
      <c r="W19" s="1406">
        <v>990200</v>
      </c>
      <c r="X19" s="1409">
        <v>28746</v>
      </c>
      <c r="Y19" s="1406">
        <v>0.10989007628311744</v>
      </c>
      <c r="Z19" s="1410">
        <v>6556535.4121899996</v>
      </c>
      <c r="AA19" s="1406">
        <v>3.7041427251599979E-2</v>
      </c>
    </row>
    <row r="20" spans="1:27" s="1411" customFormat="1" ht="81.75" customHeight="1">
      <c r="A20" s="1412" t="s">
        <v>179</v>
      </c>
      <c r="B20" s="1405">
        <v>500770</v>
      </c>
      <c r="C20" s="1406">
        <v>259328613.31171003</v>
      </c>
      <c r="D20" s="1405">
        <v>1254407</v>
      </c>
      <c r="E20" s="1406">
        <v>504512254.77120203</v>
      </c>
      <c r="F20" s="1405">
        <v>204361</v>
      </c>
      <c r="G20" s="1406">
        <v>348088898.75533003</v>
      </c>
      <c r="H20" s="1405">
        <v>0</v>
      </c>
      <c r="I20" s="1406">
        <v>0</v>
      </c>
      <c r="J20" s="1405">
        <v>1959538</v>
      </c>
      <c r="K20" s="1406">
        <v>1111929766.8382421</v>
      </c>
      <c r="L20" s="1405">
        <v>8346</v>
      </c>
      <c r="M20" s="1406">
        <v>415312.04761000001</v>
      </c>
      <c r="N20" s="1405">
        <v>2010</v>
      </c>
      <c r="O20" s="1406">
        <v>593684847.53973007</v>
      </c>
      <c r="P20" s="1405">
        <v>9265</v>
      </c>
      <c r="Q20" s="1406">
        <v>4431166.6528099794</v>
      </c>
      <c r="R20" s="1405">
        <v>1218</v>
      </c>
      <c r="S20" s="1406">
        <v>1412600.8770599999</v>
      </c>
      <c r="T20" s="1405">
        <v>1089</v>
      </c>
      <c r="U20" s="1406">
        <v>533489.05599999998</v>
      </c>
      <c r="V20" s="1405">
        <v>193513</v>
      </c>
      <c r="W20" s="1406">
        <v>57459920</v>
      </c>
      <c r="X20" s="1409">
        <v>2174979</v>
      </c>
      <c r="Y20" s="1406">
        <v>8.3144996947115608</v>
      </c>
      <c r="Z20" s="1410">
        <v>1769867103.0114522</v>
      </c>
      <c r="AA20" s="1406">
        <v>9.9989399003796482</v>
      </c>
    </row>
    <row r="21" spans="1:27" s="1411" customFormat="1" ht="81.75" customHeight="1">
      <c r="A21" s="1412" t="s">
        <v>180</v>
      </c>
      <c r="B21" s="1405">
        <v>209355</v>
      </c>
      <c r="C21" s="1406">
        <v>27291215.739999998</v>
      </c>
      <c r="D21" s="1405">
        <v>358064</v>
      </c>
      <c r="E21" s="1406">
        <v>50630213.75</v>
      </c>
      <c r="F21" s="1405">
        <v>455</v>
      </c>
      <c r="G21" s="1406">
        <v>351896.15</v>
      </c>
      <c r="H21" s="1405">
        <v>0</v>
      </c>
      <c r="I21" s="1406">
        <v>0</v>
      </c>
      <c r="J21" s="1405">
        <v>567874</v>
      </c>
      <c r="K21" s="1406">
        <v>78273325.640000001</v>
      </c>
      <c r="L21" s="1405">
        <v>984669</v>
      </c>
      <c r="M21" s="1406">
        <v>95220786.643000007</v>
      </c>
      <c r="N21" s="1405">
        <v>42010</v>
      </c>
      <c r="O21" s="1406">
        <v>180058205.91190001</v>
      </c>
      <c r="P21" s="1405">
        <v>518</v>
      </c>
      <c r="Q21" s="1406">
        <v>196878.44</v>
      </c>
      <c r="R21" s="1405">
        <v>0</v>
      </c>
      <c r="S21" s="1406">
        <v>0</v>
      </c>
      <c r="T21" s="1405">
        <v>0</v>
      </c>
      <c r="U21" s="1406">
        <v>0</v>
      </c>
      <c r="V21" s="1405">
        <v>80681</v>
      </c>
      <c r="W21" s="1406">
        <v>30512030</v>
      </c>
      <c r="X21" s="1409">
        <v>1675752</v>
      </c>
      <c r="Y21" s="1406">
        <v>6.4060570205102145</v>
      </c>
      <c r="Z21" s="1410">
        <v>384261226.63489997</v>
      </c>
      <c r="AA21" s="1406">
        <v>2.1709002357470601</v>
      </c>
    </row>
    <row r="22" spans="1:27" s="1411" customFormat="1" ht="81.75" customHeight="1">
      <c r="A22" s="1413" t="s">
        <v>181</v>
      </c>
      <c r="B22" s="1405">
        <v>42405</v>
      </c>
      <c r="C22" s="1406">
        <v>8468502.7441600002</v>
      </c>
      <c r="D22" s="1405">
        <v>26651</v>
      </c>
      <c r="E22" s="1406">
        <v>4516726.9884900004</v>
      </c>
      <c r="F22" s="1405">
        <v>2860</v>
      </c>
      <c r="G22" s="1406">
        <v>578287.16249999998</v>
      </c>
      <c r="H22" s="1405">
        <v>0</v>
      </c>
      <c r="I22" s="1406">
        <v>0</v>
      </c>
      <c r="J22" s="1405">
        <v>71916</v>
      </c>
      <c r="K22" s="1406">
        <v>13563516.89515</v>
      </c>
      <c r="L22" s="1405">
        <v>4670</v>
      </c>
      <c r="M22" s="1406">
        <v>70321.244999999995</v>
      </c>
      <c r="N22" s="1405">
        <v>96</v>
      </c>
      <c r="O22" s="1406">
        <v>11801457.004000001</v>
      </c>
      <c r="P22" s="1405">
        <v>0</v>
      </c>
      <c r="Q22" s="1406">
        <v>0</v>
      </c>
      <c r="R22" s="1405">
        <v>0</v>
      </c>
      <c r="S22" s="1406">
        <v>0</v>
      </c>
      <c r="T22" s="1405">
        <v>0</v>
      </c>
      <c r="U22" s="1406">
        <v>0</v>
      </c>
      <c r="V22" s="1405">
        <v>0</v>
      </c>
      <c r="W22" s="1406">
        <v>0</v>
      </c>
      <c r="X22" s="1409">
        <v>76682</v>
      </c>
      <c r="Y22" s="1406">
        <v>0.29313959610178847</v>
      </c>
      <c r="Z22" s="1410">
        <v>25435295.14415</v>
      </c>
      <c r="AA22" s="1406">
        <v>0.14369778785200038</v>
      </c>
    </row>
    <row r="23" spans="1:27" s="1411" customFormat="1" ht="81.75" customHeight="1">
      <c r="A23" s="1412" t="s">
        <v>182</v>
      </c>
      <c r="B23" s="1405">
        <v>37815</v>
      </c>
      <c r="C23" s="1406">
        <v>7862585.371100001</v>
      </c>
      <c r="D23" s="1405">
        <v>332220</v>
      </c>
      <c r="E23" s="1406">
        <v>62916473.283249997</v>
      </c>
      <c r="F23" s="1405">
        <v>2795</v>
      </c>
      <c r="G23" s="1406">
        <v>893738.304</v>
      </c>
      <c r="H23" s="1405">
        <v>0</v>
      </c>
      <c r="I23" s="1406">
        <v>0</v>
      </c>
      <c r="J23" s="1405">
        <v>372830</v>
      </c>
      <c r="K23" s="1406">
        <v>71672796.958350003</v>
      </c>
      <c r="L23" s="1405">
        <v>0</v>
      </c>
      <c r="M23" s="1406">
        <v>0</v>
      </c>
      <c r="N23" s="1405">
        <v>1264350</v>
      </c>
      <c r="O23" s="1406">
        <v>815208586.41588962</v>
      </c>
      <c r="P23" s="1405">
        <v>23905</v>
      </c>
      <c r="Q23" s="1406">
        <v>5694952.1556599997</v>
      </c>
      <c r="R23" s="1405">
        <v>3581</v>
      </c>
      <c r="S23" s="1406">
        <v>9777560.2929699998</v>
      </c>
      <c r="T23" s="1405">
        <v>0</v>
      </c>
      <c r="U23" s="1406">
        <v>0</v>
      </c>
      <c r="V23" s="1405">
        <v>8191</v>
      </c>
      <c r="W23" s="1406">
        <v>5711030</v>
      </c>
      <c r="X23" s="1409">
        <v>1672857</v>
      </c>
      <c r="Y23" s="1406">
        <v>6.3949900278559459</v>
      </c>
      <c r="Z23" s="1410">
        <v>908064925.82286954</v>
      </c>
      <c r="AA23" s="1406">
        <v>5.130151638784838</v>
      </c>
    </row>
    <row r="24" spans="1:27" s="1411" customFormat="1" ht="81.75" customHeight="1">
      <c r="A24" s="1412" t="s">
        <v>183</v>
      </c>
      <c r="B24" s="1405">
        <v>5708</v>
      </c>
      <c r="C24" s="1406">
        <v>516497</v>
      </c>
      <c r="D24" s="1405">
        <v>12576</v>
      </c>
      <c r="E24" s="1406">
        <v>1051251</v>
      </c>
      <c r="F24" s="1405">
        <v>62194</v>
      </c>
      <c r="G24" s="1406">
        <v>10499802</v>
      </c>
      <c r="H24" s="1405">
        <v>0</v>
      </c>
      <c r="I24" s="1406">
        <v>0</v>
      </c>
      <c r="J24" s="1405">
        <v>80478</v>
      </c>
      <c r="K24" s="1406">
        <v>12067550</v>
      </c>
      <c r="L24" s="1405">
        <v>5841</v>
      </c>
      <c r="M24" s="1406">
        <v>143626</v>
      </c>
      <c r="N24" s="1405">
        <v>848</v>
      </c>
      <c r="O24" s="1406">
        <v>32824020</v>
      </c>
      <c r="P24" s="1405">
        <v>0</v>
      </c>
      <c r="Q24" s="1406">
        <v>0</v>
      </c>
      <c r="R24" s="1405">
        <v>0</v>
      </c>
      <c r="S24" s="1406">
        <v>0</v>
      </c>
      <c r="T24" s="1405">
        <v>0</v>
      </c>
      <c r="U24" s="1406">
        <v>0</v>
      </c>
      <c r="V24" s="1405">
        <v>455</v>
      </c>
      <c r="W24" s="1406">
        <v>15550030</v>
      </c>
      <c r="X24" s="1409">
        <v>87622</v>
      </c>
      <c r="Y24" s="1406">
        <v>0.33496097766921717</v>
      </c>
      <c r="Z24" s="1410">
        <v>60585226</v>
      </c>
      <c r="AA24" s="1406">
        <v>0.34227882567801965</v>
      </c>
    </row>
    <row r="25" spans="1:27" s="1411" customFormat="1" ht="81.75" customHeight="1">
      <c r="A25" s="1412" t="s">
        <v>184</v>
      </c>
      <c r="B25" s="1405">
        <v>127922</v>
      </c>
      <c r="C25" s="1406">
        <v>63657960.111110002</v>
      </c>
      <c r="D25" s="1405">
        <v>967722</v>
      </c>
      <c r="E25" s="1406">
        <v>172605119.19005999</v>
      </c>
      <c r="F25" s="1405">
        <v>10169</v>
      </c>
      <c r="G25" s="1406">
        <v>481950.17</v>
      </c>
      <c r="H25" s="1405">
        <v>0</v>
      </c>
      <c r="I25" s="1406">
        <v>0</v>
      </c>
      <c r="J25" s="1405">
        <v>1105813</v>
      </c>
      <c r="K25" s="1406">
        <v>236745029.47116998</v>
      </c>
      <c r="L25" s="1405">
        <v>53585</v>
      </c>
      <c r="M25" s="1406">
        <v>5717417.78627</v>
      </c>
      <c r="N25" s="1405">
        <v>104</v>
      </c>
      <c r="O25" s="1406">
        <v>751640053.07765996</v>
      </c>
      <c r="P25" s="1405">
        <v>2334</v>
      </c>
      <c r="Q25" s="1406">
        <v>1329740.7320000001</v>
      </c>
      <c r="R25" s="1405">
        <v>0</v>
      </c>
      <c r="S25" s="1406">
        <v>0</v>
      </c>
      <c r="T25" s="1405">
        <v>0</v>
      </c>
      <c r="U25" s="1406">
        <v>0</v>
      </c>
      <c r="V25" s="1405">
        <v>245</v>
      </c>
      <c r="W25" s="1406">
        <v>520400</v>
      </c>
      <c r="X25" s="1409">
        <v>1162081</v>
      </c>
      <c r="Y25" s="1406">
        <v>4.4423978896946155</v>
      </c>
      <c r="Z25" s="1410">
        <v>995952641.06709993</v>
      </c>
      <c r="AA25" s="1406">
        <v>5.6266770452481127</v>
      </c>
    </row>
    <row r="26" spans="1:27" s="1411" customFormat="1" ht="81.75" customHeight="1">
      <c r="A26" s="1412" t="s">
        <v>796</v>
      </c>
      <c r="B26" s="1405">
        <v>7060</v>
      </c>
      <c r="C26" s="1406">
        <v>2437956.5289999996</v>
      </c>
      <c r="D26" s="1405">
        <v>48370</v>
      </c>
      <c r="E26" s="1406">
        <v>6917916.5780000007</v>
      </c>
      <c r="F26" s="1405">
        <v>392</v>
      </c>
      <c r="G26" s="1406">
        <v>126326.35799999998</v>
      </c>
      <c r="H26" s="1405">
        <v>0</v>
      </c>
      <c r="I26" s="1406">
        <v>0</v>
      </c>
      <c r="J26" s="1405">
        <v>55822</v>
      </c>
      <c r="K26" s="1406">
        <v>9482199.4649999999</v>
      </c>
      <c r="L26" s="1405">
        <v>0</v>
      </c>
      <c r="M26" s="1406">
        <v>0</v>
      </c>
      <c r="N26" s="1405">
        <v>114</v>
      </c>
      <c r="O26" s="1406">
        <v>37276083.116000004</v>
      </c>
      <c r="P26" s="1405">
        <v>31</v>
      </c>
      <c r="Q26" s="1406">
        <v>950.21599999999989</v>
      </c>
      <c r="R26" s="1405">
        <v>0</v>
      </c>
      <c r="S26" s="1406">
        <v>0</v>
      </c>
      <c r="T26" s="1405">
        <v>0</v>
      </c>
      <c r="U26" s="1406">
        <v>0</v>
      </c>
      <c r="V26" s="1405">
        <v>12670</v>
      </c>
      <c r="W26" s="1406">
        <v>30877650</v>
      </c>
      <c r="X26" s="1409">
        <v>68637</v>
      </c>
      <c r="Y26" s="1406">
        <v>0.26238520718862912</v>
      </c>
      <c r="Z26" s="1410">
        <v>77636882.797000006</v>
      </c>
      <c r="AA26" s="1406">
        <v>0.43861289009731852</v>
      </c>
    </row>
    <row r="27" spans="1:27" s="1411" customFormat="1" ht="81.75" customHeight="1">
      <c r="A27" s="1412" t="s">
        <v>344</v>
      </c>
      <c r="B27" s="1405">
        <v>82083</v>
      </c>
      <c r="C27" s="1406">
        <v>11308661.620000001</v>
      </c>
      <c r="D27" s="1405">
        <v>102458</v>
      </c>
      <c r="E27" s="1406">
        <v>19115995.620000001</v>
      </c>
      <c r="F27" s="1405">
        <v>138</v>
      </c>
      <c r="G27" s="1406">
        <v>117563.91</v>
      </c>
      <c r="H27" s="1405">
        <v>0</v>
      </c>
      <c r="I27" s="1406">
        <v>0</v>
      </c>
      <c r="J27" s="1405">
        <v>184679</v>
      </c>
      <c r="K27" s="1406">
        <v>30542221.150000002</v>
      </c>
      <c r="L27" s="1405">
        <v>778</v>
      </c>
      <c r="M27" s="1406">
        <v>27503.029999999988</v>
      </c>
      <c r="N27" s="1405">
        <v>474</v>
      </c>
      <c r="O27" s="1406">
        <v>500657173.12</v>
      </c>
      <c r="P27" s="1405">
        <v>609</v>
      </c>
      <c r="Q27" s="1406">
        <v>145547.33999999997</v>
      </c>
      <c r="R27" s="1405">
        <v>0</v>
      </c>
      <c r="S27" s="1406">
        <v>0</v>
      </c>
      <c r="T27" s="1405">
        <v>0</v>
      </c>
      <c r="U27" s="1406">
        <v>0</v>
      </c>
      <c r="V27" s="1405">
        <v>20438</v>
      </c>
      <c r="W27" s="1406">
        <v>9052629</v>
      </c>
      <c r="X27" s="1409">
        <v>206978</v>
      </c>
      <c r="Y27" s="1406">
        <v>0.79123454424709816</v>
      </c>
      <c r="Z27" s="1410">
        <v>540425073.63999999</v>
      </c>
      <c r="AA27" s="1406">
        <v>3.0531545689448527</v>
      </c>
    </row>
    <row r="28" spans="1:27" s="1411" customFormat="1" ht="81.75" customHeight="1">
      <c r="A28" s="1412" t="s">
        <v>185</v>
      </c>
      <c r="B28" s="1405">
        <v>1282543</v>
      </c>
      <c r="C28" s="1406">
        <v>210787340.02000001</v>
      </c>
      <c r="D28" s="1405">
        <v>2764842</v>
      </c>
      <c r="E28" s="1406">
        <v>436688383.23000002</v>
      </c>
      <c r="F28" s="1405">
        <v>59786</v>
      </c>
      <c r="G28" s="1406">
        <v>14894830.07</v>
      </c>
      <c r="H28" s="1405">
        <v>0</v>
      </c>
      <c r="I28" s="1406">
        <v>0</v>
      </c>
      <c r="J28" s="1405">
        <v>4107171</v>
      </c>
      <c r="K28" s="1406">
        <v>662370553.32000005</v>
      </c>
      <c r="L28" s="1405">
        <v>315811</v>
      </c>
      <c r="M28" s="1406">
        <v>7044244.8600000003</v>
      </c>
      <c r="N28" s="1405">
        <v>2211</v>
      </c>
      <c r="O28" s="1406">
        <v>1044653978.2692001</v>
      </c>
      <c r="P28" s="1405">
        <v>16638</v>
      </c>
      <c r="Q28" s="1406">
        <v>7723251.5199999996</v>
      </c>
      <c r="R28" s="1405">
        <v>306</v>
      </c>
      <c r="S28" s="1406">
        <v>345584.13</v>
      </c>
      <c r="T28" s="1405">
        <v>71</v>
      </c>
      <c r="U28" s="1406">
        <v>48521.38</v>
      </c>
      <c r="V28" s="1405">
        <v>204404</v>
      </c>
      <c r="W28" s="1406">
        <v>62617044</v>
      </c>
      <c r="X28" s="1409">
        <v>4646612</v>
      </c>
      <c r="Y28" s="1406">
        <v>17.763046933070651</v>
      </c>
      <c r="Z28" s="1410">
        <v>1784803177.4791999</v>
      </c>
      <c r="AA28" s="1406">
        <v>10.083321891940763</v>
      </c>
    </row>
    <row r="29" spans="1:27" s="1411" customFormat="1" ht="81.75" customHeight="1">
      <c r="A29" s="1412" t="s">
        <v>186</v>
      </c>
      <c r="B29" s="1405">
        <v>41494</v>
      </c>
      <c r="C29" s="1406">
        <v>18703058.127069999</v>
      </c>
      <c r="D29" s="1405">
        <v>43660</v>
      </c>
      <c r="E29" s="1406">
        <v>15427189.57234</v>
      </c>
      <c r="F29" s="1405">
        <v>495</v>
      </c>
      <c r="G29" s="1406">
        <v>260210.12299999999</v>
      </c>
      <c r="H29" s="1405">
        <v>0</v>
      </c>
      <c r="I29" s="1406">
        <v>0</v>
      </c>
      <c r="J29" s="1405">
        <v>85649</v>
      </c>
      <c r="K29" s="1406">
        <v>34390457.822410002</v>
      </c>
      <c r="L29" s="1405">
        <v>1176</v>
      </c>
      <c r="M29" s="1406">
        <v>132458.70000000001</v>
      </c>
      <c r="N29" s="1405">
        <v>1057</v>
      </c>
      <c r="O29" s="1406">
        <v>59229832.350000001</v>
      </c>
      <c r="P29" s="1405">
        <v>2536</v>
      </c>
      <c r="Q29" s="1406">
        <v>1341899.4169999999</v>
      </c>
      <c r="R29" s="1405">
        <v>0</v>
      </c>
      <c r="S29" s="1406">
        <v>0</v>
      </c>
      <c r="T29" s="1405">
        <v>0</v>
      </c>
      <c r="U29" s="1406">
        <v>0</v>
      </c>
      <c r="V29" s="1405">
        <v>17999</v>
      </c>
      <c r="W29" s="1406">
        <v>15787500</v>
      </c>
      <c r="X29" s="1409">
        <v>108417</v>
      </c>
      <c r="Y29" s="1406">
        <v>0.41445600780584235</v>
      </c>
      <c r="Z29" s="1410">
        <v>110882148.28941001</v>
      </c>
      <c r="AA29" s="1406">
        <v>0.62643343948498753</v>
      </c>
    </row>
    <row r="30" spans="1:27" s="1411" customFormat="1" ht="81.75" customHeight="1">
      <c r="A30" s="1414" t="s">
        <v>187</v>
      </c>
      <c r="B30" s="1405">
        <v>43754</v>
      </c>
      <c r="C30" s="1406">
        <v>13148805</v>
      </c>
      <c r="D30" s="1405">
        <v>46210</v>
      </c>
      <c r="E30" s="1406">
        <v>11654020</v>
      </c>
      <c r="F30" s="1405">
        <v>3558</v>
      </c>
      <c r="G30" s="1406">
        <v>1242343</v>
      </c>
      <c r="H30" s="1405">
        <v>0</v>
      </c>
      <c r="I30" s="1406">
        <v>0</v>
      </c>
      <c r="J30" s="1405">
        <v>93522</v>
      </c>
      <c r="K30" s="1406">
        <v>26045168</v>
      </c>
      <c r="L30" s="1405">
        <v>0</v>
      </c>
      <c r="M30" s="1406">
        <v>0</v>
      </c>
      <c r="N30" s="1405">
        <v>236</v>
      </c>
      <c r="O30" s="1406">
        <v>102497910</v>
      </c>
      <c r="P30" s="1405">
        <v>1502</v>
      </c>
      <c r="Q30" s="1406">
        <v>781047</v>
      </c>
      <c r="R30" s="1405">
        <v>0</v>
      </c>
      <c r="S30" s="1406">
        <v>0</v>
      </c>
      <c r="T30" s="1405">
        <v>0</v>
      </c>
      <c r="U30" s="1406">
        <v>0</v>
      </c>
      <c r="V30" s="1405">
        <v>9723</v>
      </c>
      <c r="W30" s="1406">
        <v>7894210</v>
      </c>
      <c r="X30" s="1409">
        <v>104983</v>
      </c>
      <c r="Y30" s="1406">
        <v>0.40132852843632222</v>
      </c>
      <c r="Z30" s="1410">
        <v>137218335</v>
      </c>
      <c r="AA30" s="1406">
        <v>0.77522085277511554</v>
      </c>
    </row>
    <row r="31" spans="1:27" s="122" customFormat="1" ht="116.25" customHeight="1">
      <c r="A31" s="970" t="s">
        <v>270</v>
      </c>
      <c r="B31" s="1158">
        <v>8172587</v>
      </c>
      <c r="C31" s="1116">
        <v>2085000161.8496497</v>
      </c>
      <c r="D31" s="1158">
        <v>11129729</v>
      </c>
      <c r="E31" s="1116">
        <v>2540574948.9264517</v>
      </c>
      <c r="F31" s="1158">
        <v>1592500</v>
      </c>
      <c r="G31" s="1116">
        <v>621633880.58783007</v>
      </c>
      <c r="H31" s="1158">
        <v>85</v>
      </c>
      <c r="I31" s="1116">
        <v>16127.145999999999</v>
      </c>
      <c r="J31" s="1158">
        <v>20894901</v>
      </c>
      <c r="K31" s="1116">
        <v>5247225118.5099325</v>
      </c>
      <c r="L31" s="1158">
        <v>1375350</v>
      </c>
      <c r="M31" s="1116">
        <v>108785836.52764001</v>
      </c>
      <c r="N31" s="1158">
        <v>1523138</v>
      </c>
      <c r="O31" s="1116">
        <v>8234405057.6529226</v>
      </c>
      <c r="P31" s="1158">
        <v>138184</v>
      </c>
      <c r="Q31" s="1116">
        <v>53720699.519469984</v>
      </c>
      <c r="R31" s="1158">
        <v>169138</v>
      </c>
      <c r="S31" s="1116">
        <v>287573582.37327003</v>
      </c>
      <c r="T31" s="1158">
        <v>84865</v>
      </c>
      <c r="U31" s="1116">
        <v>39503229.932000004</v>
      </c>
      <c r="V31" s="1158">
        <v>1973292</v>
      </c>
      <c r="W31" s="1116">
        <v>3729333939.9640002</v>
      </c>
      <c r="X31" s="753">
        <v>26158868</v>
      </c>
      <c r="Y31" s="971">
        <v>100</v>
      </c>
      <c r="Z31" s="1117">
        <v>17700547464.479233</v>
      </c>
      <c r="AA31" s="971">
        <v>100</v>
      </c>
    </row>
    <row r="32" spans="1:27">
      <c r="A32" s="19"/>
      <c r="B32" s="1159"/>
      <c r="C32" s="20"/>
      <c r="D32" s="1159"/>
      <c r="E32" s="20"/>
      <c r="F32" s="1159"/>
      <c r="G32" s="20"/>
      <c r="H32" s="1159"/>
      <c r="I32" s="20"/>
      <c r="J32" s="1159"/>
      <c r="K32" s="20"/>
      <c r="L32" s="1159"/>
      <c r="M32" s="20"/>
      <c r="N32" s="1159"/>
      <c r="O32" s="20"/>
      <c r="P32" s="1159"/>
      <c r="Q32" s="20"/>
      <c r="R32" s="1159"/>
      <c r="S32" s="20"/>
      <c r="T32" s="1159"/>
      <c r="U32" s="20"/>
      <c r="V32" s="1159"/>
      <c r="W32" s="20"/>
      <c r="X32" s="1159"/>
      <c r="Y32" s="20"/>
      <c r="Z32" s="19"/>
      <c r="AA32" s="20"/>
    </row>
  </sheetData>
  <mergeCells count="20">
    <mergeCell ref="Y6:Y7"/>
    <mergeCell ref="AA6:AA7"/>
    <mergeCell ref="A4:A8"/>
    <mergeCell ref="B4:O4"/>
    <mergeCell ref="P4:Q5"/>
    <mergeCell ref="R4:S5"/>
    <mergeCell ref="T4:U5"/>
    <mergeCell ref="B5:K5"/>
    <mergeCell ref="L5:M5"/>
    <mergeCell ref="N5:O5"/>
    <mergeCell ref="B6:C6"/>
    <mergeCell ref="D6:E6"/>
    <mergeCell ref="F6:G6"/>
    <mergeCell ref="H6:I6"/>
    <mergeCell ref="J6:K6"/>
    <mergeCell ref="A1:E1"/>
    <mergeCell ref="A2:E2"/>
    <mergeCell ref="Y3:AA3"/>
    <mergeCell ref="V4:W5"/>
    <mergeCell ref="X4:AA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1" fitToHeight="0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1"/>
  <sheetViews>
    <sheetView view="pageBreakPreview" zoomScale="50" zoomScaleNormal="50" zoomScaleSheetLayoutView="50" workbookViewId="0">
      <selection sqref="A1:XFD1048576"/>
    </sheetView>
  </sheetViews>
  <sheetFormatPr defaultRowHeight="24"/>
  <cols>
    <col min="1" max="1" width="17" style="17" customWidth="1"/>
    <col min="2" max="2" width="16.7109375" style="121" customWidth="1"/>
    <col min="3" max="3" width="23.140625" style="204" bestFit="1" customWidth="1"/>
    <col min="4" max="4" width="16.7109375" style="121" customWidth="1"/>
    <col min="5" max="5" width="23.140625" style="204" bestFit="1" customWidth="1"/>
    <col min="6" max="6" width="14.5703125" style="121" customWidth="1"/>
    <col min="7" max="7" width="23.140625" style="204" bestFit="1" customWidth="1"/>
    <col min="8" max="8" width="14.5703125" style="121" customWidth="1"/>
    <col min="9" max="9" width="19.28515625" style="204" bestFit="1" customWidth="1"/>
    <col min="10" max="10" width="21.42578125" style="121" bestFit="1" customWidth="1"/>
    <col min="11" max="11" width="23.140625" style="204" bestFit="1" customWidth="1"/>
    <col min="12" max="12" width="17.5703125" style="121" bestFit="1" customWidth="1"/>
    <col min="13" max="13" width="19.85546875" style="204" bestFit="1" customWidth="1"/>
    <col min="14" max="14" width="19.140625" style="121" bestFit="1" customWidth="1"/>
    <col min="15" max="15" width="25.42578125" style="204" bestFit="1" customWidth="1"/>
    <col min="16" max="16" width="14.5703125" style="121" customWidth="1"/>
    <col min="17" max="17" width="21.42578125" style="204" bestFit="1" customWidth="1"/>
    <col min="18" max="18" width="14.5703125" style="121" customWidth="1"/>
    <col min="19" max="19" width="23.140625" style="204" bestFit="1" customWidth="1"/>
    <col min="20" max="20" width="14.5703125" style="121" customWidth="1"/>
    <col min="21" max="21" width="20.140625" style="204" bestFit="1" customWidth="1"/>
    <col min="22" max="22" width="21.140625" style="121" customWidth="1"/>
    <col min="23" max="23" width="23.140625" style="204" bestFit="1" customWidth="1"/>
    <col min="24" max="24" width="22.7109375" style="121" bestFit="1" customWidth="1"/>
    <col min="25" max="25" width="11.28515625" style="17" customWidth="1"/>
    <col min="26" max="26" width="29" style="204" bestFit="1" customWidth="1"/>
    <col min="27" max="27" width="11.28515625" style="17" customWidth="1"/>
    <col min="28" max="264" width="9" style="17"/>
    <col min="265" max="265" width="14.140625" style="17" customWidth="1"/>
    <col min="266" max="266" width="14.7109375" style="17" bestFit="1" customWidth="1"/>
    <col min="267" max="267" width="21.42578125" style="17" bestFit="1" customWidth="1"/>
    <col min="268" max="268" width="14.7109375" style="17" bestFit="1" customWidth="1"/>
    <col min="269" max="269" width="21.42578125" style="17" bestFit="1" customWidth="1"/>
    <col min="270" max="270" width="14.7109375" style="17" bestFit="1" customWidth="1"/>
    <col min="271" max="271" width="21.42578125" style="17" bestFit="1" customWidth="1"/>
    <col min="272" max="272" width="14.7109375" style="17" bestFit="1" customWidth="1"/>
    <col min="273" max="273" width="21.42578125" style="17" bestFit="1" customWidth="1"/>
    <col min="274" max="274" width="14.7109375" style="17" bestFit="1" customWidth="1"/>
    <col min="275" max="275" width="21.42578125" style="17" bestFit="1" customWidth="1"/>
    <col min="276" max="276" width="16.5703125" style="17" bestFit="1" customWidth="1"/>
    <col min="277" max="277" width="14.140625" style="17" bestFit="1" customWidth="1"/>
    <col min="278" max="278" width="16.5703125" style="17" bestFit="1" customWidth="1"/>
    <col min="279" max="279" width="14.140625" style="17" bestFit="1" customWidth="1"/>
    <col min="280" max="280" width="14.42578125" style="17" bestFit="1" customWidth="1"/>
    <col min="281" max="281" width="14.5703125" style="17" customWidth="1"/>
    <col min="282" max="282" width="13.85546875" style="17" bestFit="1" customWidth="1"/>
    <col min="283" max="283" width="14.5703125" style="17" customWidth="1"/>
    <col min="284" max="520" width="9" style="17"/>
    <col min="521" max="521" width="14.140625" style="17" customWidth="1"/>
    <col min="522" max="522" width="14.7109375" style="17" bestFit="1" customWidth="1"/>
    <col min="523" max="523" width="21.42578125" style="17" bestFit="1" customWidth="1"/>
    <col min="524" max="524" width="14.7109375" style="17" bestFit="1" customWidth="1"/>
    <col min="525" max="525" width="21.42578125" style="17" bestFit="1" customWidth="1"/>
    <col min="526" max="526" width="14.7109375" style="17" bestFit="1" customWidth="1"/>
    <col min="527" max="527" width="21.42578125" style="17" bestFit="1" customWidth="1"/>
    <col min="528" max="528" width="14.7109375" style="17" bestFit="1" customWidth="1"/>
    <col min="529" max="529" width="21.42578125" style="17" bestFit="1" customWidth="1"/>
    <col min="530" max="530" width="14.7109375" style="17" bestFit="1" customWidth="1"/>
    <col min="531" max="531" width="21.42578125" style="17" bestFit="1" customWidth="1"/>
    <col min="532" max="532" width="16.5703125" style="17" bestFit="1" customWidth="1"/>
    <col min="533" max="533" width="14.140625" style="17" bestFit="1" customWidth="1"/>
    <col min="534" max="534" width="16.5703125" style="17" bestFit="1" customWidth="1"/>
    <col min="535" max="535" width="14.140625" style="17" bestFit="1" customWidth="1"/>
    <col min="536" max="536" width="14.42578125" style="17" bestFit="1" customWidth="1"/>
    <col min="537" max="537" width="14.5703125" style="17" customWidth="1"/>
    <col min="538" max="538" width="13.85546875" style="17" bestFit="1" customWidth="1"/>
    <col min="539" max="539" width="14.5703125" style="17" customWidth="1"/>
    <col min="540" max="776" width="9" style="17"/>
    <col min="777" max="777" width="14.140625" style="17" customWidth="1"/>
    <col min="778" max="778" width="14.7109375" style="17" bestFit="1" customWidth="1"/>
    <col min="779" max="779" width="21.42578125" style="17" bestFit="1" customWidth="1"/>
    <col min="780" max="780" width="14.7109375" style="17" bestFit="1" customWidth="1"/>
    <col min="781" max="781" width="21.42578125" style="17" bestFit="1" customWidth="1"/>
    <col min="782" max="782" width="14.7109375" style="17" bestFit="1" customWidth="1"/>
    <col min="783" max="783" width="21.42578125" style="17" bestFit="1" customWidth="1"/>
    <col min="784" max="784" width="14.7109375" style="17" bestFit="1" customWidth="1"/>
    <col min="785" max="785" width="21.42578125" style="17" bestFit="1" customWidth="1"/>
    <col min="786" max="786" width="14.7109375" style="17" bestFit="1" customWidth="1"/>
    <col min="787" max="787" width="21.42578125" style="17" bestFit="1" customWidth="1"/>
    <col min="788" max="788" width="16.5703125" style="17" bestFit="1" customWidth="1"/>
    <col min="789" max="789" width="14.140625" style="17" bestFit="1" customWidth="1"/>
    <col min="790" max="790" width="16.5703125" style="17" bestFit="1" customWidth="1"/>
    <col min="791" max="791" width="14.140625" style="17" bestFit="1" customWidth="1"/>
    <col min="792" max="792" width="14.42578125" style="17" bestFit="1" customWidth="1"/>
    <col min="793" max="793" width="14.5703125" style="17" customWidth="1"/>
    <col min="794" max="794" width="13.85546875" style="17" bestFit="1" customWidth="1"/>
    <col min="795" max="795" width="14.5703125" style="17" customWidth="1"/>
    <col min="796" max="1032" width="9" style="17"/>
    <col min="1033" max="1033" width="14.140625" style="17" customWidth="1"/>
    <col min="1034" max="1034" width="14.7109375" style="17" bestFit="1" customWidth="1"/>
    <col min="1035" max="1035" width="21.42578125" style="17" bestFit="1" customWidth="1"/>
    <col min="1036" max="1036" width="14.7109375" style="17" bestFit="1" customWidth="1"/>
    <col min="1037" max="1037" width="21.42578125" style="17" bestFit="1" customWidth="1"/>
    <col min="1038" max="1038" width="14.7109375" style="17" bestFit="1" customWidth="1"/>
    <col min="1039" max="1039" width="21.42578125" style="17" bestFit="1" customWidth="1"/>
    <col min="1040" max="1040" width="14.7109375" style="17" bestFit="1" customWidth="1"/>
    <col min="1041" max="1041" width="21.42578125" style="17" bestFit="1" customWidth="1"/>
    <col min="1042" max="1042" width="14.7109375" style="17" bestFit="1" customWidth="1"/>
    <col min="1043" max="1043" width="21.42578125" style="17" bestFit="1" customWidth="1"/>
    <col min="1044" max="1044" width="16.5703125" style="17" bestFit="1" customWidth="1"/>
    <col min="1045" max="1045" width="14.140625" style="17" bestFit="1" customWidth="1"/>
    <col min="1046" max="1046" width="16.5703125" style="17" bestFit="1" customWidth="1"/>
    <col min="1047" max="1047" width="14.140625" style="17" bestFit="1" customWidth="1"/>
    <col min="1048" max="1048" width="14.42578125" style="17" bestFit="1" customWidth="1"/>
    <col min="1049" max="1049" width="14.5703125" style="17" customWidth="1"/>
    <col min="1050" max="1050" width="13.85546875" style="17" bestFit="1" customWidth="1"/>
    <col min="1051" max="1051" width="14.5703125" style="17" customWidth="1"/>
    <col min="1052" max="1288" width="9" style="17"/>
    <col min="1289" max="1289" width="14.140625" style="17" customWidth="1"/>
    <col min="1290" max="1290" width="14.7109375" style="17" bestFit="1" customWidth="1"/>
    <col min="1291" max="1291" width="21.42578125" style="17" bestFit="1" customWidth="1"/>
    <col min="1292" max="1292" width="14.7109375" style="17" bestFit="1" customWidth="1"/>
    <col min="1293" max="1293" width="21.42578125" style="17" bestFit="1" customWidth="1"/>
    <col min="1294" max="1294" width="14.7109375" style="17" bestFit="1" customWidth="1"/>
    <col min="1295" max="1295" width="21.42578125" style="17" bestFit="1" customWidth="1"/>
    <col min="1296" max="1296" width="14.7109375" style="17" bestFit="1" customWidth="1"/>
    <col min="1297" max="1297" width="21.42578125" style="17" bestFit="1" customWidth="1"/>
    <col min="1298" max="1298" width="14.7109375" style="17" bestFit="1" customWidth="1"/>
    <col min="1299" max="1299" width="21.42578125" style="17" bestFit="1" customWidth="1"/>
    <col min="1300" max="1300" width="16.5703125" style="17" bestFit="1" customWidth="1"/>
    <col min="1301" max="1301" width="14.140625" style="17" bestFit="1" customWidth="1"/>
    <col min="1302" max="1302" width="16.5703125" style="17" bestFit="1" customWidth="1"/>
    <col min="1303" max="1303" width="14.140625" style="17" bestFit="1" customWidth="1"/>
    <col min="1304" max="1304" width="14.42578125" style="17" bestFit="1" customWidth="1"/>
    <col min="1305" max="1305" width="14.5703125" style="17" customWidth="1"/>
    <col min="1306" max="1306" width="13.85546875" style="17" bestFit="1" customWidth="1"/>
    <col min="1307" max="1307" width="14.5703125" style="17" customWidth="1"/>
    <col min="1308" max="1544" width="9" style="17"/>
    <col min="1545" max="1545" width="14.140625" style="17" customWidth="1"/>
    <col min="1546" max="1546" width="14.7109375" style="17" bestFit="1" customWidth="1"/>
    <col min="1547" max="1547" width="21.42578125" style="17" bestFit="1" customWidth="1"/>
    <col min="1548" max="1548" width="14.7109375" style="17" bestFit="1" customWidth="1"/>
    <col min="1549" max="1549" width="21.42578125" style="17" bestFit="1" customWidth="1"/>
    <col min="1550" max="1550" width="14.7109375" style="17" bestFit="1" customWidth="1"/>
    <col min="1551" max="1551" width="21.42578125" style="17" bestFit="1" customWidth="1"/>
    <col min="1552" max="1552" width="14.7109375" style="17" bestFit="1" customWidth="1"/>
    <col min="1553" max="1553" width="21.42578125" style="17" bestFit="1" customWidth="1"/>
    <col min="1554" max="1554" width="14.7109375" style="17" bestFit="1" customWidth="1"/>
    <col min="1555" max="1555" width="21.42578125" style="17" bestFit="1" customWidth="1"/>
    <col min="1556" max="1556" width="16.5703125" style="17" bestFit="1" customWidth="1"/>
    <col min="1557" max="1557" width="14.140625" style="17" bestFit="1" customWidth="1"/>
    <col min="1558" max="1558" width="16.5703125" style="17" bestFit="1" customWidth="1"/>
    <col min="1559" max="1559" width="14.140625" style="17" bestFit="1" customWidth="1"/>
    <col min="1560" max="1560" width="14.42578125" style="17" bestFit="1" customWidth="1"/>
    <col min="1561" max="1561" width="14.5703125" style="17" customWidth="1"/>
    <col min="1562" max="1562" width="13.85546875" style="17" bestFit="1" customWidth="1"/>
    <col min="1563" max="1563" width="14.5703125" style="17" customWidth="1"/>
    <col min="1564" max="1800" width="9" style="17"/>
    <col min="1801" max="1801" width="14.140625" style="17" customWidth="1"/>
    <col min="1802" max="1802" width="14.7109375" style="17" bestFit="1" customWidth="1"/>
    <col min="1803" max="1803" width="21.42578125" style="17" bestFit="1" customWidth="1"/>
    <col min="1804" max="1804" width="14.7109375" style="17" bestFit="1" customWidth="1"/>
    <col min="1805" max="1805" width="21.42578125" style="17" bestFit="1" customWidth="1"/>
    <col min="1806" max="1806" width="14.7109375" style="17" bestFit="1" customWidth="1"/>
    <col min="1807" max="1807" width="21.42578125" style="17" bestFit="1" customWidth="1"/>
    <col min="1808" max="1808" width="14.7109375" style="17" bestFit="1" customWidth="1"/>
    <col min="1809" max="1809" width="21.42578125" style="17" bestFit="1" customWidth="1"/>
    <col min="1810" max="1810" width="14.7109375" style="17" bestFit="1" customWidth="1"/>
    <col min="1811" max="1811" width="21.42578125" style="17" bestFit="1" customWidth="1"/>
    <col min="1812" max="1812" width="16.5703125" style="17" bestFit="1" customWidth="1"/>
    <col min="1813" max="1813" width="14.140625" style="17" bestFit="1" customWidth="1"/>
    <col min="1814" max="1814" width="16.5703125" style="17" bestFit="1" customWidth="1"/>
    <col min="1815" max="1815" width="14.140625" style="17" bestFit="1" customWidth="1"/>
    <col min="1816" max="1816" width="14.42578125" style="17" bestFit="1" customWidth="1"/>
    <col min="1817" max="1817" width="14.5703125" style="17" customWidth="1"/>
    <col min="1818" max="1818" width="13.85546875" style="17" bestFit="1" customWidth="1"/>
    <col min="1819" max="1819" width="14.5703125" style="17" customWidth="1"/>
    <col min="1820" max="2056" width="9" style="17"/>
    <col min="2057" max="2057" width="14.140625" style="17" customWidth="1"/>
    <col min="2058" max="2058" width="14.7109375" style="17" bestFit="1" customWidth="1"/>
    <col min="2059" max="2059" width="21.42578125" style="17" bestFit="1" customWidth="1"/>
    <col min="2060" max="2060" width="14.7109375" style="17" bestFit="1" customWidth="1"/>
    <col min="2061" max="2061" width="21.42578125" style="17" bestFit="1" customWidth="1"/>
    <col min="2062" max="2062" width="14.7109375" style="17" bestFit="1" customWidth="1"/>
    <col min="2063" max="2063" width="21.42578125" style="17" bestFit="1" customWidth="1"/>
    <col min="2064" max="2064" width="14.7109375" style="17" bestFit="1" customWidth="1"/>
    <col min="2065" max="2065" width="21.42578125" style="17" bestFit="1" customWidth="1"/>
    <col min="2066" max="2066" width="14.7109375" style="17" bestFit="1" customWidth="1"/>
    <col min="2067" max="2067" width="21.42578125" style="17" bestFit="1" customWidth="1"/>
    <col min="2068" max="2068" width="16.5703125" style="17" bestFit="1" customWidth="1"/>
    <col min="2069" max="2069" width="14.140625" style="17" bestFit="1" customWidth="1"/>
    <col min="2070" max="2070" width="16.5703125" style="17" bestFit="1" customWidth="1"/>
    <col min="2071" max="2071" width="14.140625" style="17" bestFit="1" customWidth="1"/>
    <col min="2072" max="2072" width="14.42578125" style="17" bestFit="1" customWidth="1"/>
    <col min="2073" max="2073" width="14.5703125" style="17" customWidth="1"/>
    <col min="2074" max="2074" width="13.85546875" style="17" bestFit="1" customWidth="1"/>
    <col min="2075" max="2075" width="14.5703125" style="17" customWidth="1"/>
    <col min="2076" max="2312" width="9" style="17"/>
    <col min="2313" max="2313" width="14.140625" style="17" customWidth="1"/>
    <col min="2314" max="2314" width="14.7109375" style="17" bestFit="1" customWidth="1"/>
    <col min="2315" max="2315" width="21.42578125" style="17" bestFit="1" customWidth="1"/>
    <col min="2316" max="2316" width="14.7109375" style="17" bestFit="1" customWidth="1"/>
    <col min="2317" max="2317" width="21.42578125" style="17" bestFit="1" customWidth="1"/>
    <col min="2318" max="2318" width="14.7109375" style="17" bestFit="1" customWidth="1"/>
    <col min="2319" max="2319" width="21.42578125" style="17" bestFit="1" customWidth="1"/>
    <col min="2320" max="2320" width="14.7109375" style="17" bestFit="1" customWidth="1"/>
    <col min="2321" max="2321" width="21.42578125" style="17" bestFit="1" customWidth="1"/>
    <col min="2322" max="2322" width="14.7109375" style="17" bestFit="1" customWidth="1"/>
    <col min="2323" max="2323" width="21.42578125" style="17" bestFit="1" customWidth="1"/>
    <col min="2324" max="2324" width="16.5703125" style="17" bestFit="1" customWidth="1"/>
    <col min="2325" max="2325" width="14.140625" style="17" bestFit="1" customWidth="1"/>
    <col min="2326" max="2326" width="16.5703125" style="17" bestFit="1" customWidth="1"/>
    <col min="2327" max="2327" width="14.140625" style="17" bestFit="1" customWidth="1"/>
    <col min="2328" max="2328" width="14.42578125" style="17" bestFit="1" customWidth="1"/>
    <col min="2329" max="2329" width="14.5703125" style="17" customWidth="1"/>
    <col min="2330" max="2330" width="13.85546875" style="17" bestFit="1" customWidth="1"/>
    <col min="2331" max="2331" width="14.5703125" style="17" customWidth="1"/>
    <col min="2332" max="2568" width="9" style="17"/>
    <col min="2569" max="2569" width="14.140625" style="17" customWidth="1"/>
    <col min="2570" max="2570" width="14.7109375" style="17" bestFit="1" customWidth="1"/>
    <col min="2571" max="2571" width="21.42578125" style="17" bestFit="1" customWidth="1"/>
    <col min="2572" max="2572" width="14.7109375" style="17" bestFit="1" customWidth="1"/>
    <col min="2573" max="2573" width="21.42578125" style="17" bestFit="1" customWidth="1"/>
    <col min="2574" max="2574" width="14.7109375" style="17" bestFit="1" customWidth="1"/>
    <col min="2575" max="2575" width="21.42578125" style="17" bestFit="1" customWidth="1"/>
    <col min="2576" max="2576" width="14.7109375" style="17" bestFit="1" customWidth="1"/>
    <col min="2577" max="2577" width="21.42578125" style="17" bestFit="1" customWidth="1"/>
    <col min="2578" max="2578" width="14.7109375" style="17" bestFit="1" customWidth="1"/>
    <col min="2579" max="2579" width="21.42578125" style="17" bestFit="1" customWidth="1"/>
    <col min="2580" max="2580" width="16.5703125" style="17" bestFit="1" customWidth="1"/>
    <col min="2581" max="2581" width="14.140625" style="17" bestFit="1" customWidth="1"/>
    <col min="2582" max="2582" width="16.5703125" style="17" bestFit="1" customWidth="1"/>
    <col min="2583" max="2583" width="14.140625" style="17" bestFit="1" customWidth="1"/>
    <col min="2584" max="2584" width="14.42578125" style="17" bestFit="1" customWidth="1"/>
    <col min="2585" max="2585" width="14.5703125" style="17" customWidth="1"/>
    <col min="2586" max="2586" width="13.85546875" style="17" bestFit="1" customWidth="1"/>
    <col min="2587" max="2587" width="14.5703125" style="17" customWidth="1"/>
    <col min="2588" max="2824" width="9" style="17"/>
    <col min="2825" max="2825" width="14.140625" style="17" customWidth="1"/>
    <col min="2826" max="2826" width="14.7109375" style="17" bestFit="1" customWidth="1"/>
    <col min="2827" max="2827" width="21.42578125" style="17" bestFit="1" customWidth="1"/>
    <col min="2828" max="2828" width="14.7109375" style="17" bestFit="1" customWidth="1"/>
    <col min="2829" max="2829" width="21.42578125" style="17" bestFit="1" customWidth="1"/>
    <col min="2830" max="2830" width="14.7109375" style="17" bestFit="1" customWidth="1"/>
    <col min="2831" max="2831" width="21.42578125" style="17" bestFit="1" customWidth="1"/>
    <col min="2832" max="2832" width="14.7109375" style="17" bestFit="1" customWidth="1"/>
    <col min="2833" max="2833" width="21.42578125" style="17" bestFit="1" customWidth="1"/>
    <col min="2834" max="2834" width="14.7109375" style="17" bestFit="1" customWidth="1"/>
    <col min="2835" max="2835" width="21.42578125" style="17" bestFit="1" customWidth="1"/>
    <col min="2836" max="2836" width="16.5703125" style="17" bestFit="1" customWidth="1"/>
    <col min="2837" max="2837" width="14.140625" style="17" bestFit="1" customWidth="1"/>
    <col min="2838" max="2838" width="16.5703125" style="17" bestFit="1" customWidth="1"/>
    <col min="2839" max="2839" width="14.140625" style="17" bestFit="1" customWidth="1"/>
    <col min="2840" max="2840" width="14.42578125" style="17" bestFit="1" customWidth="1"/>
    <col min="2841" max="2841" width="14.5703125" style="17" customWidth="1"/>
    <col min="2842" max="2842" width="13.85546875" style="17" bestFit="1" customWidth="1"/>
    <col min="2843" max="2843" width="14.5703125" style="17" customWidth="1"/>
    <col min="2844" max="3080" width="9" style="17"/>
    <col min="3081" max="3081" width="14.140625" style="17" customWidth="1"/>
    <col min="3082" max="3082" width="14.7109375" style="17" bestFit="1" customWidth="1"/>
    <col min="3083" max="3083" width="21.42578125" style="17" bestFit="1" customWidth="1"/>
    <col min="3084" max="3084" width="14.7109375" style="17" bestFit="1" customWidth="1"/>
    <col min="3085" max="3085" width="21.42578125" style="17" bestFit="1" customWidth="1"/>
    <col min="3086" max="3086" width="14.7109375" style="17" bestFit="1" customWidth="1"/>
    <col min="3087" max="3087" width="21.42578125" style="17" bestFit="1" customWidth="1"/>
    <col min="3088" max="3088" width="14.7109375" style="17" bestFit="1" customWidth="1"/>
    <col min="3089" max="3089" width="21.42578125" style="17" bestFit="1" customWidth="1"/>
    <col min="3090" max="3090" width="14.7109375" style="17" bestFit="1" customWidth="1"/>
    <col min="3091" max="3091" width="21.42578125" style="17" bestFit="1" customWidth="1"/>
    <col min="3092" max="3092" width="16.5703125" style="17" bestFit="1" customWidth="1"/>
    <col min="3093" max="3093" width="14.140625" style="17" bestFit="1" customWidth="1"/>
    <col min="3094" max="3094" width="16.5703125" style="17" bestFit="1" customWidth="1"/>
    <col min="3095" max="3095" width="14.140625" style="17" bestFit="1" customWidth="1"/>
    <col min="3096" max="3096" width="14.42578125" style="17" bestFit="1" customWidth="1"/>
    <col min="3097" max="3097" width="14.5703125" style="17" customWidth="1"/>
    <col min="3098" max="3098" width="13.85546875" style="17" bestFit="1" customWidth="1"/>
    <col min="3099" max="3099" width="14.5703125" style="17" customWidth="1"/>
    <col min="3100" max="3336" width="9" style="17"/>
    <col min="3337" max="3337" width="14.140625" style="17" customWidth="1"/>
    <col min="3338" max="3338" width="14.7109375" style="17" bestFit="1" customWidth="1"/>
    <col min="3339" max="3339" width="21.42578125" style="17" bestFit="1" customWidth="1"/>
    <col min="3340" max="3340" width="14.7109375" style="17" bestFit="1" customWidth="1"/>
    <col min="3341" max="3341" width="21.42578125" style="17" bestFit="1" customWidth="1"/>
    <col min="3342" max="3342" width="14.7109375" style="17" bestFit="1" customWidth="1"/>
    <col min="3343" max="3343" width="21.42578125" style="17" bestFit="1" customWidth="1"/>
    <col min="3344" max="3344" width="14.7109375" style="17" bestFit="1" customWidth="1"/>
    <col min="3345" max="3345" width="21.42578125" style="17" bestFit="1" customWidth="1"/>
    <col min="3346" max="3346" width="14.7109375" style="17" bestFit="1" customWidth="1"/>
    <col min="3347" max="3347" width="21.42578125" style="17" bestFit="1" customWidth="1"/>
    <col min="3348" max="3348" width="16.5703125" style="17" bestFit="1" customWidth="1"/>
    <col min="3349" max="3349" width="14.140625" style="17" bestFit="1" customWidth="1"/>
    <col min="3350" max="3350" width="16.5703125" style="17" bestFit="1" customWidth="1"/>
    <col min="3351" max="3351" width="14.140625" style="17" bestFit="1" customWidth="1"/>
    <col min="3352" max="3352" width="14.42578125" style="17" bestFit="1" customWidth="1"/>
    <col min="3353" max="3353" width="14.5703125" style="17" customWidth="1"/>
    <col min="3354" max="3354" width="13.85546875" style="17" bestFit="1" customWidth="1"/>
    <col min="3355" max="3355" width="14.5703125" style="17" customWidth="1"/>
    <col min="3356" max="3592" width="9" style="17"/>
    <col min="3593" max="3593" width="14.140625" style="17" customWidth="1"/>
    <col min="3594" max="3594" width="14.7109375" style="17" bestFit="1" customWidth="1"/>
    <col min="3595" max="3595" width="21.42578125" style="17" bestFit="1" customWidth="1"/>
    <col min="3596" max="3596" width="14.7109375" style="17" bestFit="1" customWidth="1"/>
    <col min="3597" max="3597" width="21.42578125" style="17" bestFit="1" customWidth="1"/>
    <col min="3598" max="3598" width="14.7109375" style="17" bestFit="1" customWidth="1"/>
    <col min="3599" max="3599" width="21.42578125" style="17" bestFit="1" customWidth="1"/>
    <col min="3600" max="3600" width="14.7109375" style="17" bestFit="1" customWidth="1"/>
    <col min="3601" max="3601" width="21.42578125" style="17" bestFit="1" customWidth="1"/>
    <col min="3602" max="3602" width="14.7109375" style="17" bestFit="1" customWidth="1"/>
    <col min="3603" max="3603" width="21.42578125" style="17" bestFit="1" customWidth="1"/>
    <col min="3604" max="3604" width="16.5703125" style="17" bestFit="1" customWidth="1"/>
    <col min="3605" max="3605" width="14.140625" style="17" bestFit="1" customWidth="1"/>
    <col min="3606" max="3606" width="16.5703125" style="17" bestFit="1" customWidth="1"/>
    <col min="3607" max="3607" width="14.140625" style="17" bestFit="1" customWidth="1"/>
    <col min="3608" max="3608" width="14.42578125" style="17" bestFit="1" customWidth="1"/>
    <col min="3609" max="3609" width="14.5703125" style="17" customWidth="1"/>
    <col min="3610" max="3610" width="13.85546875" style="17" bestFit="1" customWidth="1"/>
    <col min="3611" max="3611" width="14.5703125" style="17" customWidth="1"/>
    <col min="3612" max="3848" width="9" style="17"/>
    <col min="3849" max="3849" width="14.140625" style="17" customWidth="1"/>
    <col min="3850" max="3850" width="14.7109375" style="17" bestFit="1" customWidth="1"/>
    <col min="3851" max="3851" width="21.42578125" style="17" bestFit="1" customWidth="1"/>
    <col min="3852" max="3852" width="14.7109375" style="17" bestFit="1" customWidth="1"/>
    <col min="3853" max="3853" width="21.42578125" style="17" bestFit="1" customWidth="1"/>
    <col min="3854" max="3854" width="14.7109375" style="17" bestFit="1" customWidth="1"/>
    <col min="3855" max="3855" width="21.42578125" style="17" bestFit="1" customWidth="1"/>
    <col min="3856" max="3856" width="14.7109375" style="17" bestFit="1" customWidth="1"/>
    <col min="3857" max="3857" width="21.42578125" style="17" bestFit="1" customWidth="1"/>
    <col min="3858" max="3858" width="14.7109375" style="17" bestFit="1" customWidth="1"/>
    <col min="3859" max="3859" width="21.42578125" style="17" bestFit="1" customWidth="1"/>
    <col min="3860" max="3860" width="16.5703125" style="17" bestFit="1" customWidth="1"/>
    <col min="3861" max="3861" width="14.140625" style="17" bestFit="1" customWidth="1"/>
    <col min="3862" max="3862" width="16.5703125" style="17" bestFit="1" customWidth="1"/>
    <col min="3863" max="3863" width="14.140625" style="17" bestFit="1" customWidth="1"/>
    <col min="3864" max="3864" width="14.42578125" style="17" bestFit="1" customWidth="1"/>
    <col min="3865" max="3865" width="14.5703125" style="17" customWidth="1"/>
    <col min="3866" max="3866" width="13.85546875" style="17" bestFit="1" customWidth="1"/>
    <col min="3867" max="3867" width="14.5703125" style="17" customWidth="1"/>
    <col min="3868" max="4104" width="9" style="17"/>
    <col min="4105" max="4105" width="14.140625" style="17" customWidth="1"/>
    <col min="4106" max="4106" width="14.7109375" style="17" bestFit="1" customWidth="1"/>
    <col min="4107" max="4107" width="21.42578125" style="17" bestFit="1" customWidth="1"/>
    <col min="4108" max="4108" width="14.7109375" style="17" bestFit="1" customWidth="1"/>
    <col min="4109" max="4109" width="21.42578125" style="17" bestFit="1" customWidth="1"/>
    <col min="4110" max="4110" width="14.7109375" style="17" bestFit="1" customWidth="1"/>
    <col min="4111" max="4111" width="21.42578125" style="17" bestFit="1" customWidth="1"/>
    <col min="4112" max="4112" width="14.7109375" style="17" bestFit="1" customWidth="1"/>
    <col min="4113" max="4113" width="21.42578125" style="17" bestFit="1" customWidth="1"/>
    <col min="4114" max="4114" width="14.7109375" style="17" bestFit="1" customWidth="1"/>
    <col min="4115" max="4115" width="21.42578125" style="17" bestFit="1" customWidth="1"/>
    <col min="4116" max="4116" width="16.5703125" style="17" bestFit="1" customWidth="1"/>
    <col min="4117" max="4117" width="14.140625" style="17" bestFit="1" customWidth="1"/>
    <col min="4118" max="4118" width="16.5703125" style="17" bestFit="1" customWidth="1"/>
    <col min="4119" max="4119" width="14.140625" style="17" bestFit="1" customWidth="1"/>
    <col min="4120" max="4120" width="14.42578125" style="17" bestFit="1" customWidth="1"/>
    <col min="4121" max="4121" width="14.5703125" style="17" customWidth="1"/>
    <col min="4122" max="4122" width="13.85546875" style="17" bestFit="1" customWidth="1"/>
    <col min="4123" max="4123" width="14.5703125" style="17" customWidth="1"/>
    <col min="4124" max="4360" width="9" style="17"/>
    <col min="4361" max="4361" width="14.140625" style="17" customWidth="1"/>
    <col min="4362" max="4362" width="14.7109375" style="17" bestFit="1" customWidth="1"/>
    <col min="4363" max="4363" width="21.42578125" style="17" bestFit="1" customWidth="1"/>
    <col min="4364" max="4364" width="14.7109375" style="17" bestFit="1" customWidth="1"/>
    <col min="4365" max="4365" width="21.42578125" style="17" bestFit="1" customWidth="1"/>
    <col min="4366" max="4366" width="14.7109375" style="17" bestFit="1" customWidth="1"/>
    <col min="4367" max="4367" width="21.42578125" style="17" bestFit="1" customWidth="1"/>
    <col min="4368" max="4368" width="14.7109375" style="17" bestFit="1" customWidth="1"/>
    <col min="4369" max="4369" width="21.42578125" style="17" bestFit="1" customWidth="1"/>
    <col min="4370" max="4370" width="14.7109375" style="17" bestFit="1" customWidth="1"/>
    <col min="4371" max="4371" width="21.42578125" style="17" bestFit="1" customWidth="1"/>
    <col min="4372" max="4372" width="16.5703125" style="17" bestFit="1" customWidth="1"/>
    <col min="4373" max="4373" width="14.140625" style="17" bestFit="1" customWidth="1"/>
    <col min="4374" max="4374" width="16.5703125" style="17" bestFit="1" customWidth="1"/>
    <col min="4375" max="4375" width="14.140625" style="17" bestFit="1" customWidth="1"/>
    <col min="4376" max="4376" width="14.42578125" style="17" bestFit="1" customWidth="1"/>
    <col min="4377" max="4377" width="14.5703125" style="17" customWidth="1"/>
    <col min="4378" max="4378" width="13.85546875" style="17" bestFit="1" customWidth="1"/>
    <col min="4379" max="4379" width="14.5703125" style="17" customWidth="1"/>
    <col min="4380" max="4616" width="9" style="17"/>
    <col min="4617" max="4617" width="14.140625" style="17" customWidth="1"/>
    <col min="4618" max="4618" width="14.7109375" style="17" bestFit="1" customWidth="1"/>
    <col min="4619" max="4619" width="21.42578125" style="17" bestFit="1" customWidth="1"/>
    <col min="4620" max="4620" width="14.7109375" style="17" bestFit="1" customWidth="1"/>
    <col min="4621" max="4621" width="21.42578125" style="17" bestFit="1" customWidth="1"/>
    <col min="4622" max="4622" width="14.7109375" style="17" bestFit="1" customWidth="1"/>
    <col min="4623" max="4623" width="21.42578125" style="17" bestFit="1" customWidth="1"/>
    <col min="4624" max="4624" width="14.7109375" style="17" bestFit="1" customWidth="1"/>
    <col min="4625" max="4625" width="21.42578125" style="17" bestFit="1" customWidth="1"/>
    <col min="4626" max="4626" width="14.7109375" style="17" bestFit="1" customWidth="1"/>
    <col min="4627" max="4627" width="21.42578125" style="17" bestFit="1" customWidth="1"/>
    <col min="4628" max="4628" width="16.5703125" style="17" bestFit="1" customWidth="1"/>
    <col min="4629" max="4629" width="14.140625" style="17" bestFit="1" customWidth="1"/>
    <col min="4630" max="4630" width="16.5703125" style="17" bestFit="1" customWidth="1"/>
    <col min="4631" max="4631" width="14.140625" style="17" bestFit="1" customWidth="1"/>
    <col min="4632" max="4632" width="14.42578125" style="17" bestFit="1" customWidth="1"/>
    <col min="4633" max="4633" width="14.5703125" style="17" customWidth="1"/>
    <col min="4634" max="4634" width="13.85546875" style="17" bestFit="1" customWidth="1"/>
    <col min="4635" max="4635" width="14.5703125" style="17" customWidth="1"/>
    <col min="4636" max="4872" width="9" style="17"/>
    <col min="4873" max="4873" width="14.140625" style="17" customWidth="1"/>
    <col min="4874" max="4874" width="14.7109375" style="17" bestFit="1" customWidth="1"/>
    <col min="4875" max="4875" width="21.42578125" style="17" bestFit="1" customWidth="1"/>
    <col min="4876" max="4876" width="14.7109375" style="17" bestFit="1" customWidth="1"/>
    <col min="4877" max="4877" width="21.42578125" style="17" bestFit="1" customWidth="1"/>
    <col min="4878" max="4878" width="14.7109375" style="17" bestFit="1" customWidth="1"/>
    <col min="4879" max="4879" width="21.42578125" style="17" bestFit="1" customWidth="1"/>
    <col min="4880" max="4880" width="14.7109375" style="17" bestFit="1" customWidth="1"/>
    <col min="4881" max="4881" width="21.42578125" style="17" bestFit="1" customWidth="1"/>
    <col min="4882" max="4882" width="14.7109375" style="17" bestFit="1" customWidth="1"/>
    <col min="4883" max="4883" width="21.42578125" style="17" bestFit="1" customWidth="1"/>
    <col min="4884" max="4884" width="16.5703125" style="17" bestFit="1" customWidth="1"/>
    <col min="4885" max="4885" width="14.140625" style="17" bestFit="1" customWidth="1"/>
    <col min="4886" max="4886" width="16.5703125" style="17" bestFit="1" customWidth="1"/>
    <col min="4887" max="4887" width="14.140625" style="17" bestFit="1" customWidth="1"/>
    <col min="4888" max="4888" width="14.42578125" style="17" bestFit="1" customWidth="1"/>
    <col min="4889" max="4889" width="14.5703125" style="17" customWidth="1"/>
    <col min="4890" max="4890" width="13.85546875" style="17" bestFit="1" customWidth="1"/>
    <col min="4891" max="4891" width="14.5703125" style="17" customWidth="1"/>
    <col min="4892" max="5128" width="9" style="17"/>
    <col min="5129" max="5129" width="14.140625" style="17" customWidth="1"/>
    <col min="5130" max="5130" width="14.7109375" style="17" bestFit="1" customWidth="1"/>
    <col min="5131" max="5131" width="21.42578125" style="17" bestFit="1" customWidth="1"/>
    <col min="5132" max="5132" width="14.7109375" style="17" bestFit="1" customWidth="1"/>
    <col min="5133" max="5133" width="21.42578125" style="17" bestFit="1" customWidth="1"/>
    <col min="5134" max="5134" width="14.7109375" style="17" bestFit="1" customWidth="1"/>
    <col min="5135" max="5135" width="21.42578125" style="17" bestFit="1" customWidth="1"/>
    <col min="5136" max="5136" width="14.7109375" style="17" bestFit="1" customWidth="1"/>
    <col min="5137" max="5137" width="21.42578125" style="17" bestFit="1" customWidth="1"/>
    <col min="5138" max="5138" width="14.7109375" style="17" bestFit="1" customWidth="1"/>
    <col min="5139" max="5139" width="21.42578125" style="17" bestFit="1" customWidth="1"/>
    <col min="5140" max="5140" width="16.5703125" style="17" bestFit="1" customWidth="1"/>
    <col min="5141" max="5141" width="14.140625" style="17" bestFit="1" customWidth="1"/>
    <col min="5142" max="5142" width="16.5703125" style="17" bestFit="1" customWidth="1"/>
    <col min="5143" max="5143" width="14.140625" style="17" bestFit="1" customWidth="1"/>
    <col min="5144" max="5144" width="14.42578125" style="17" bestFit="1" customWidth="1"/>
    <col min="5145" max="5145" width="14.5703125" style="17" customWidth="1"/>
    <col min="5146" max="5146" width="13.85546875" style="17" bestFit="1" customWidth="1"/>
    <col min="5147" max="5147" width="14.5703125" style="17" customWidth="1"/>
    <col min="5148" max="5384" width="9" style="17"/>
    <col min="5385" max="5385" width="14.140625" style="17" customWidth="1"/>
    <col min="5386" max="5386" width="14.7109375" style="17" bestFit="1" customWidth="1"/>
    <col min="5387" max="5387" width="21.42578125" style="17" bestFit="1" customWidth="1"/>
    <col min="5388" max="5388" width="14.7109375" style="17" bestFit="1" customWidth="1"/>
    <col min="5389" max="5389" width="21.42578125" style="17" bestFit="1" customWidth="1"/>
    <col min="5390" max="5390" width="14.7109375" style="17" bestFit="1" customWidth="1"/>
    <col min="5391" max="5391" width="21.42578125" style="17" bestFit="1" customWidth="1"/>
    <col min="5392" max="5392" width="14.7109375" style="17" bestFit="1" customWidth="1"/>
    <col min="5393" max="5393" width="21.42578125" style="17" bestFit="1" customWidth="1"/>
    <col min="5394" max="5394" width="14.7109375" style="17" bestFit="1" customWidth="1"/>
    <col min="5395" max="5395" width="21.42578125" style="17" bestFit="1" customWidth="1"/>
    <col min="5396" max="5396" width="16.5703125" style="17" bestFit="1" customWidth="1"/>
    <col min="5397" max="5397" width="14.140625" style="17" bestFit="1" customWidth="1"/>
    <col min="5398" max="5398" width="16.5703125" style="17" bestFit="1" customWidth="1"/>
    <col min="5399" max="5399" width="14.140625" style="17" bestFit="1" customWidth="1"/>
    <col min="5400" max="5400" width="14.42578125" style="17" bestFit="1" customWidth="1"/>
    <col min="5401" max="5401" width="14.5703125" style="17" customWidth="1"/>
    <col min="5402" max="5402" width="13.85546875" style="17" bestFit="1" customWidth="1"/>
    <col min="5403" max="5403" width="14.5703125" style="17" customWidth="1"/>
    <col min="5404" max="5640" width="9" style="17"/>
    <col min="5641" max="5641" width="14.140625" style="17" customWidth="1"/>
    <col min="5642" max="5642" width="14.7109375" style="17" bestFit="1" customWidth="1"/>
    <col min="5643" max="5643" width="21.42578125" style="17" bestFit="1" customWidth="1"/>
    <col min="5644" max="5644" width="14.7109375" style="17" bestFit="1" customWidth="1"/>
    <col min="5645" max="5645" width="21.42578125" style="17" bestFit="1" customWidth="1"/>
    <col min="5646" max="5646" width="14.7109375" style="17" bestFit="1" customWidth="1"/>
    <col min="5647" max="5647" width="21.42578125" style="17" bestFit="1" customWidth="1"/>
    <col min="5648" max="5648" width="14.7109375" style="17" bestFit="1" customWidth="1"/>
    <col min="5649" max="5649" width="21.42578125" style="17" bestFit="1" customWidth="1"/>
    <col min="5650" max="5650" width="14.7109375" style="17" bestFit="1" customWidth="1"/>
    <col min="5651" max="5651" width="21.42578125" style="17" bestFit="1" customWidth="1"/>
    <col min="5652" max="5652" width="16.5703125" style="17" bestFit="1" customWidth="1"/>
    <col min="5653" max="5653" width="14.140625" style="17" bestFit="1" customWidth="1"/>
    <col min="5654" max="5654" width="16.5703125" style="17" bestFit="1" customWidth="1"/>
    <col min="5655" max="5655" width="14.140625" style="17" bestFit="1" customWidth="1"/>
    <col min="5656" max="5656" width="14.42578125" style="17" bestFit="1" customWidth="1"/>
    <col min="5657" max="5657" width="14.5703125" style="17" customWidth="1"/>
    <col min="5658" max="5658" width="13.85546875" style="17" bestFit="1" customWidth="1"/>
    <col min="5659" max="5659" width="14.5703125" style="17" customWidth="1"/>
    <col min="5660" max="5896" width="9" style="17"/>
    <col min="5897" max="5897" width="14.140625" style="17" customWidth="1"/>
    <col min="5898" max="5898" width="14.7109375" style="17" bestFit="1" customWidth="1"/>
    <col min="5899" max="5899" width="21.42578125" style="17" bestFit="1" customWidth="1"/>
    <col min="5900" max="5900" width="14.7109375" style="17" bestFit="1" customWidth="1"/>
    <col min="5901" max="5901" width="21.42578125" style="17" bestFit="1" customWidth="1"/>
    <col min="5902" max="5902" width="14.7109375" style="17" bestFit="1" customWidth="1"/>
    <col min="5903" max="5903" width="21.42578125" style="17" bestFit="1" customWidth="1"/>
    <col min="5904" max="5904" width="14.7109375" style="17" bestFit="1" customWidth="1"/>
    <col min="5905" max="5905" width="21.42578125" style="17" bestFit="1" customWidth="1"/>
    <col min="5906" max="5906" width="14.7109375" style="17" bestFit="1" customWidth="1"/>
    <col min="5907" max="5907" width="21.42578125" style="17" bestFit="1" customWidth="1"/>
    <col min="5908" max="5908" width="16.5703125" style="17" bestFit="1" customWidth="1"/>
    <col min="5909" max="5909" width="14.140625" style="17" bestFit="1" customWidth="1"/>
    <col min="5910" max="5910" width="16.5703125" style="17" bestFit="1" customWidth="1"/>
    <col min="5911" max="5911" width="14.140625" style="17" bestFit="1" customWidth="1"/>
    <col min="5912" max="5912" width="14.42578125" style="17" bestFit="1" customWidth="1"/>
    <col min="5913" max="5913" width="14.5703125" style="17" customWidth="1"/>
    <col min="5914" max="5914" width="13.85546875" style="17" bestFit="1" customWidth="1"/>
    <col min="5915" max="5915" width="14.5703125" style="17" customWidth="1"/>
    <col min="5916" max="6152" width="9" style="17"/>
    <col min="6153" max="6153" width="14.140625" style="17" customWidth="1"/>
    <col min="6154" max="6154" width="14.7109375" style="17" bestFit="1" customWidth="1"/>
    <col min="6155" max="6155" width="21.42578125" style="17" bestFit="1" customWidth="1"/>
    <col min="6156" max="6156" width="14.7109375" style="17" bestFit="1" customWidth="1"/>
    <col min="6157" max="6157" width="21.42578125" style="17" bestFit="1" customWidth="1"/>
    <col min="6158" max="6158" width="14.7109375" style="17" bestFit="1" customWidth="1"/>
    <col min="6159" max="6159" width="21.42578125" style="17" bestFit="1" customWidth="1"/>
    <col min="6160" max="6160" width="14.7109375" style="17" bestFit="1" customWidth="1"/>
    <col min="6161" max="6161" width="21.42578125" style="17" bestFit="1" customWidth="1"/>
    <col min="6162" max="6162" width="14.7109375" style="17" bestFit="1" customWidth="1"/>
    <col min="6163" max="6163" width="21.42578125" style="17" bestFit="1" customWidth="1"/>
    <col min="6164" max="6164" width="16.5703125" style="17" bestFit="1" customWidth="1"/>
    <col min="6165" max="6165" width="14.140625" style="17" bestFit="1" customWidth="1"/>
    <col min="6166" max="6166" width="16.5703125" style="17" bestFit="1" customWidth="1"/>
    <col min="6167" max="6167" width="14.140625" style="17" bestFit="1" customWidth="1"/>
    <col min="6168" max="6168" width="14.42578125" style="17" bestFit="1" customWidth="1"/>
    <col min="6169" max="6169" width="14.5703125" style="17" customWidth="1"/>
    <col min="6170" max="6170" width="13.85546875" style="17" bestFit="1" customWidth="1"/>
    <col min="6171" max="6171" width="14.5703125" style="17" customWidth="1"/>
    <col min="6172" max="6408" width="9" style="17"/>
    <col min="6409" max="6409" width="14.140625" style="17" customWidth="1"/>
    <col min="6410" max="6410" width="14.7109375" style="17" bestFit="1" customWidth="1"/>
    <col min="6411" max="6411" width="21.42578125" style="17" bestFit="1" customWidth="1"/>
    <col min="6412" max="6412" width="14.7109375" style="17" bestFit="1" customWidth="1"/>
    <col min="6413" max="6413" width="21.42578125" style="17" bestFit="1" customWidth="1"/>
    <col min="6414" max="6414" width="14.7109375" style="17" bestFit="1" customWidth="1"/>
    <col min="6415" max="6415" width="21.42578125" style="17" bestFit="1" customWidth="1"/>
    <col min="6416" max="6416" width="14.7109375" style="17" bestFit="1" customWidth="1"/>
    <col min="6417" max="6417" width="21.42578125" style="17" bestFit="1" customWidth="1"/>
    <col min="6418" max="6418" width="14.7109375" style="17" bestFit="1" customWidth="1"/>
    <col min="6419" max="6419" width="21.42578125" style="17" bestFit="1" customWidth="1"/>
    <col min="6420" max="6420" width="16.5703125" style="17" bestFit="1" customWidth="1"/>
    <col min="6421" max="6421" width="14.140625" style="17" bestFit="1" customWidth="1"/>
    <col min="6422" max="6422" width="16.5703125" style="17" bestFit="1" customWidth="1"/>
    <col min="6423" max="6423" width="14.140625" style="17" bestFit="1" customWidth="1"/>
    <col min="6424" max="6424" width="14.42578125" style="17" bestFit="1" customWidth="1"/>
    <col min="6425" max="6425" width="14.5703125" style="17" customWidth="1"/>
    <col min="6426" max="6426" width="13.85546875" style="17" bestFit="1" customWidth="1"/>
    <col min="6427" max="6427" width="14.5703125" style="17" customWidth="1"/>
    <col min="6428" max="6664" width="9" style="17"/>
    <col min="6665" max="6665" width="14.140625" style="17" customWidth="1"/>
    <col min="6666" max="6666" width="14.7109375" style="17" bestFit="1" customWidth="1"/>
    <col min="6667" max="6667" width="21.42578125" style="17" bestFit="1" customWidth="1"/>
    <col min="6668" max="6668" width="14.7109375" style="17" bestFit="1" customWidth="1"/>
    <col min="6669" max="6669" width="21.42578125" style="17" bestFit="1" customWidth="1"/>
    <col min="6670" max="6670" width="14.7109375" style="17" bestFit="1" customWidth="1"/>
    <col min="6671" max="6671" width="21.42578125" style="17" bestFit="1" customWidth="1"/>
    <col min="6672" max="6672" width="14.7109375" style="17" bestFit="1" customWidth="1"/>
    <col min="6673" max="6673" width="21.42578125" style="17" bestFit="1" customWidth="1"/>
    <col min="6674" max="6674" width="14.7109375" style="17" bestFit="1" customWidth="1"/>
    <col min="6675" max="6675" width="21.42578125" style="17" bestFit="1" customWidth="1"/>
    <col min="6676" max="6676" width="16.5703125" style="17" bestFit="1" customWidth="1"/>
    <col min="6677" max="6677" width="14.140625" style="17" bestFit="1" customWidth="1"/>
    <col min="6678" max="6678" width="16.5703125" style="17" bestFit="1" customWidth="1"/>
    <col min="6679" max="6679" width="14.140625" style="17" bestFit="1" customWidth="1"/>
    <col min="6680" max="6680" width="14.42578125" style="17" bestFit="1" customWidth="1"/>
    <col min="6681" max="6681" width="14.5703125" style="17" customWidth="1"/>
    <col min="6682" max="6682" width="13.85546875" style="17" bestFit="1" customWidth="1"/>
    <col min="6683" max="6683" width="14.5703125" style="17" customWidth="1"/>
    <col min="6684" max="6920" width="9" style="17"/>
    <col min="6921" max="6921" width="14.140625" style="17" customWidth="1"/>
    <col min="6922" max="6922" width="14.7109375" style="17" bestFit="1" customWidth="1"/>
    <col min="6923" max="6923" width="21.42578125" style="17" bestFit="1" customWidth="1"/>
    <col min="6924" max="6924" width="14.7109375" style="17" bestFit="1" customWidth="1"/>
    <col min="6925" max="6925" width="21.42578125" style="17" bestFit="1" customWidth="1"/>
    <col min="6926" max="6926" width="14.7109375" style="17" bestFit="1" customWidth="1"/>
    <col min="6927" max="6927" width="21.42578125" style="17" bestFit="1" customWidth="1"/>
    <col min="6928" max="6928" width="14.7109375" style="17" bestFit="1" customWidth="1"/>
    <col min="6929" max="6929" width="21.42578125" style="17" bestFit="1" customWidth="1"/>
    <col min="6930" max="6930" width="14.7109375" style="17" bestFit="1" customWidth="1"/>
    <col min="6931" max="6931" width="21.42578125" style="17" bestFit="1" customWidth="1"/>
    <col min="6932" max="6932" width="16.5703125" style="17" bestFit="1" customWidth="1"/>
    <col min="6933" max="6933" width="14.140625" style="17" bestFit="1" customWidth="1"/>
    <col min="6934" max="6934" width="16.5703125" style="17" bestFit="1" customWidth="1"/>
    <col min="6935" max="6935" width="14.140625" style="17" bestFit="1" customWidth="1"/>
    <col min="6936" max="6936" width="14.42578125" style="17" bestFit="1" customWidth="1"/>
    <col min="6937" max="6937" width="14.5703125" style="17" customWidth="1"/>
    <col min="6938" max="6938" width="13.85546875" style="17" bestFit="1" customWidth="1"/>
    <col min="6939" max="6939" width="14.5703125" style="17" customWidth="1"/>
    <col min="6940" max="7176" width="9" style="17"/>
    <col min="7177" max="7177" width="14.140625" style="17" customWidth="1"/>
    <col min="7178" max="7178" width="14.7109375" style="17" bestFit="1" customWidth="1"/>
    <col min="7179" max="7179" width="21.42578125" style="17" bestFit="1" customWidth="1"/>
    <col min="7180" max="7180" width="14.7109375" style="17" bestFit="1" customWidth="1"/>
    <col min="7181" max="7181" width="21.42578125" style="17" bestFit="1" customWidth="1"/>
    <col min="7182" max="7182" width="14.7109375" style="17" bestFit="1" customWidth="1"/>
    <col min="7183" max="7183" width="21.42578125" style="17" bestFit="1" customWidth="1"/>
    <col min="7184" max="7184" width="14.7109375" style="17" bestFit="1" customWidth="1"/>
    <col min="7185" max="7185" width="21.42578125" style="17" bestFit="1" customWidth="1"/>
    <col min="7186" max="7186" width="14.7109375" style="17" bestFit="1" customWidth="1"/>
    <col min="7187" max="7187" width="21.42578125" style="17" bestFit="1" customWidth="1"/>
    <col min="7188" max="7188" width="16.5703125" style="17" bestFit="1" customWidth="1"/>
    <col min="7189" max="7189" width="14.140625" style="17" bestFit="1" customWidth="1"/>
    <col min="7190" max="7190" width="16.5703125" style="17" bestFit="1" customWidth="1"/>
    <col min="7191" max="7191" width="14.140625" style="17" bestFit="1" customWidth="1"/>
    <col min="7192" max="7192" width="14.42578125" style="17" bestFit="1" customWidth="1"/>
    <col min="7193" max="7193" width="14.5703125" style="17" customWidth="1"/>
    <col min="7194" max="7194" width="13.85546875" style="17" bestFit="1" customWidth="1"/>
    <col min="7195" max="7195" width="14.5703125" style="17" customWidth="1"/>
    <col min="7196" max="7432" width="9" style="17"/>
    <col min="7433" max="7433" width="14.140625" style="17" customWidth="1"/>
    <col min="7434" max="7434" width="14.7109375" style="17" bestFit="1" customWidth="1"/>
    <col min="7435" max="7435" width="21.42578125" style="17" bestFit="1" customWidth="1"/>
    <col min="7436" max="7436" width="14.7109375" style="17" bestFit="1" customWidth="1"/>
    <col min="7437" max="7437" width="21.42578125" style="17" bestFit="1" customWidth="1"/>
    <col min="7438" max="7438" width="14.7109375" style="17" bestFit="1" customWidth="1"/>
    <col min="7439" max="7439" width="21.42578125" style="17" bestFit="1" customWidth="1"/>
    <col min="7440" max="7440" width="14.7109375" style="17" bestFit="1" customWidth="1"/>
    <col min="7441" max="7441" width="21.42578125" style="17" bestFit="1" customWidth="1"/>
    <col min="7442" max="7442" width="14.7109375" style="17" bestFit="1" customWidth="1"/>
    <col min="7443" max="7443" width="21.42578125" style="17" bestFit="1" customWidth="1"/>
    <col min="7444" max="7444" width="16.5703125" style="17" bestFit="1" customWidth="1"/>
    <col min="7445" max="7445" width="14.140625" style="17" bestFit="1" customWidth="1"/>
    <col min="7446" max="7446" width="16.5703125" style="17" bestFit="1" customWidth="1"/>
    <col min="7447" max="7447" width="14.140625" style="17" bestFit="1" customWidth="1"/>
    <col min="7448" max="7448" width="14.42578125" style="17" bestFit="1" customWidth="1"/>
    <col min="7449" max="7449" width="14.5703125" style="17" customWidth="1"/>
    <col min="7450" max="7450" width="13.85546875" style="17" bestFit="1" customWidth="1"/>
    <col min="7451" max="7451" width="14.5703125" style="17" customWidth="1"/>
    <col min="7452" max="7688" width="9" style="17"/>
    <col min="7689" max="7689" width="14.140625" style="17" customWidth="1"/>
    <col min="7690" max="7690" width="14.7109375" style="17" bestFit="1" customWidth="1"/>
    <col min="7691" max="7691" width="21.42578125" style="17" bestFit="1" customWidth="1"/>
    <col min="7692" max="7692" width="14.7109375" style="17" bestFit="1" customWidth="1"/>
    <col min="7693" max="7693" width="21.42578125" style="17" bestFit="1" customWidth="1"/>
    <col min="7694" max="7694" width="14.7109375" style="17" bestFit="1" customWidth="1"/>
    <col min="7695" max="7695" width="21.42578125" style="17" bestFit="1" customWidth="1"/>
    <col min="7696" max="7696" width="14.7109375" style="17" bestFit="1" customWidth="1"/>
    <col min="7697" max="7697" width="21.42578125" style="17" bestFit="1" customWidth="1"/>
    <col min="7698" max="7698" width="14.7109375" style="17" bestFit="1" customWidth="1"/>
    <col min="7699" max="7699" width="21.42578125" style="17" bestFit="1" customWidth="1"/>
    <col min="7700" max="7700" width="16.5703125" style="17" bestFit="1" customWidth="1"/>
    <col min="7701" max="7701" width="14.140625" style="17" bestFit="1" customWidth="1"/>
    <col min="7702" max="7702" width="16.5703125" style="17" bestFit="1" customWidth="1"/>
    <col min="7703" max="7703" width="14.140625" style="17" bestFit="1" customWidth="1"/>
    <col min="7704" max="7704" width="14.42578125" style="17" bestFit="1" customWidth="1"/>
    <col min="7705" max="7705" width="14.5703125" style="17" customWidth="1"/>
    <col min="7706" max="7706" width="13.85546875" style="17" bestFit="1" customWidth="1"/>
    <col min="7707" max="7707" width="14.5703125" style="17" customWidth="1"/>
    <col min="7708" max="7944" width="9" style="17"/>
    <col min="7945" max="7945" width="14.140625" style="17" customWidth="1"/>
    <col min="7946" max="7946" width="14.7109375" style="17" bestFit="1" customWidth="1"/>
    <col min="7947" max="7947" width="21.42578125" style="17" bestFit="1" customWidth="1"/>
    <col min="7948" max="7948" width="14.7109375" style="17" bestFit="1" customWidth="1"/>
    <col min="7949" max="7949" width="21.42578125" style="17" bestFit="1" customWidth="1"/>
    <col min="7950" max="7950" width="14.7109375" style="17" bestFit="1" customWidth="1"/>
    <col min="7951" max="7951" width="21.42578125" style="17" bestFit="1" customWidth="1"/>
    <col min="7952" max="7952" width="14.7109375" style="17" bestFit="1" customWidth="1"/>
    <col min="7953" max="7953" width="21.42578125" style="17" bestFit="1" customWidth="1"/>
    <col min="7954" max="7954" width="14.7109375" style="17" bestFit="1" customWidth="1"/>
    <col min="7955" max="7955" width="21.42578125" style="17" bestFit="1" customWidth="1"/>
    <col min="7956" max="7956" width="16.5703125" style="17" bestFit="1" customWidth="1"/>
    <col min="7957" max="7957" width="14.140625" style="17" bestFit="1" customWidth="1"/>
    <col min="7958" max="7958" width="16.5703125" style="17" bestFit="1" customWidth="1"/>
    <col min="7959" max="7959" width="14.140625" style="17" bestFit="1" customWidth="1"/>
    <col min="7960" max="7960" width="14.42578125" style="17" bestFit="1" customWidth="1"/>
    <col min="7961" max="7961" width="14.5703125" style="17" customWidth="1"/>
    <col min="7962" max="7962" width="13.85546875" style="17" bestFit="1" customWidth="1"/>
    <col min="7963" max="7963" width="14.5703125" style="17" customWidth="1"/>
    <col min="7964" max="8200" width="9" style="17"/>
    <col min="8201" max="8201" width="14.140625" style="17" customWidth="1"/>
    <col min="8202" max="8202" width="14.7109375" style="17" bestFit="1" customWidth="1"/>
    <col min="8203" max="8203" width="21.42578125" style="17" bestFit="1" customWidth="1"/>
    <col min="8204" max="8204" width="14.7109375" style="17" bestFit="1" customWidth="1"/>
    <col min="8205" max="8205" width="21.42578125" style="17" bestFit="1" customWidth="1"/>
    <col min="8206" max="8206" width="14.7109375" style="17" bestFit="1" customWidth="1"/>
    <col min="8207" max="8207" width="21.42578125" style="17" bestFit="1" customWidth="1"/>
    <col min="8208" max="8208" width="14.7109375" style="17" bestFit="1" customWidth="1"/>
    <col min="8209" max="8209" width="21.42578125" style="17" bestFit="1" customWidth="1"/>
    <col min="8210" max="8210" width="14.7109375" style="17" bestFit="1" customWidth="1"/>
    <col min="8211" max="8211" width="21.42578125" style="17" bestFit="1" customWidth="1"/>
    <col min="8212" max="8212" width="16.5703125" style="17" bestFit="1" customWidth="1"/>
    <col min="8213" max="8213" width="14.140625" style="17" bestFit="1" customWidth="1"/>
    <col min="8214" max="8214" width="16.5703125" style="17" bestFit="1" customWidth="1"/>
    <col min="8215" max="8215" width="14.140625" style="17" bestFit="1" customWidth="1"/>
    <col min="8216" max="8216" width="14.42578125" style="17" bestFit="1" customWidth="1"/>
    <col min="8217" max="8217" width="14.5703125" style="17" customWidth="1"/>
    <col min="8218" max="8218" width="13.85546875" style="17" bestFit="1" customWidth="1"/>
    <col min="8219" max="8219" width="14.5703125" style="17" customWidth="1"/>
    <col min="8220" max="8456" width="9" style="17"/>
    <col min="8457" max="8457" width="14.140625" style="17" customWidth="1"/>
    <col min="8458" max="8458" width="14.7109375" style="17" bestFit="1" customWidth="1"/>
    <col min="8459" max="8459" width="21.42578125" style="17" bestFit="1" customWidth="1"/>
    <col min="8460" max="8460" width="14.7109375" style="17" bestFit="1" customWidth="1"/>
    <col min="8461" max="8461" width="21.42578125" style="17" bestFit="1" customWidth="1"/>
    <col min="8462" max="8462" width="14.7109375" style="17" bestFit="1" customWidth="1"/>
    <col min="8463" max="8463" width="21.42578125" style="17" bestFit="1" customWidth="1"/>
    <col min="8464" max="8464" width="14.7109375" style="17" bestFit="1" customWidth="1"/>
    <col min="8465" max="8465" width="21.42578125" style="17" bestFit="1" customWidth="1"/>
    <col min="8466" max="8466" width="14.7109375" style="17" bestFit="1" customWidth="1"/>
    <col min="8467" max="8467" width="21.42578125" style="17" bestFit="1" customWidth="1"/>
    <col min="8468" max="8468" width="16.5703125" style="17" bestFit="1" customWidth="1"/>
    <col min="8469" max="8469" width="14.140625" style="17" bestFit="1" customWidth="1"/>
    <col min="8470" max="8470" width="16.5703125" style="17" bestFit="1" customWidth="1"/>
    <col min="8471" max="8471" width="14.140625" style="17" bestFit="1" customWidth="1"/>
    <col min="8472" max="8472" width="14.42578125" style="17" bestFit="1" customWidth="1"/>
    <col min="8473" max="8473" width="14.5703125" style="17" customWidth="1"/>
    <col min="8474" max="8474" width="13.85546875" style="17" bestFit="1" customWidth="1"/>
    <col min="8475" max="8475" width="14.5703125" style="17" customWidth="1"/>
    <col min="8476" max="8712" width="9" style="17"/>
    <col min="8713" max="8713" width="14.140625" style="17" customWidth="1"/>
    <col min="8714" max="8714" width="14.7109375" style="17" bestFit="1" customWidth="1"/>
    <col min="8715" max="8715" width="21.42578125" style="17" bestFit="1" customWidth="1"/>
    <col min="8716" max="8716" width="14.7109375" style="17" bestFit="1" customWidth="1"/>
    <col min="8717" max="8717" width="21.42578125" style="17" bestFit="1" customWidth="1"/>
    <col min="8718" max="8718" width="14.7109375" style="17" bestFit="1" customWidth="1"/>
    <col min="8719" max="8719" width="21.42578125" style="17" bestFit="1" customWidth="1"/>
    <col min="8720" max="8720" width="14.7109375" style="17" bestFit="1" customWidth="1"/>
    <col min="8721" max="8721" width="21.42578125" style="17" bestFit="1" customWidth="1"/>
    <col min="8722" max="8722" width="14.7109375" style="17" bestFit="1" customWidth="1"/>
    <col min="8723" max="8723" width="21.42578125" style="17" bestFit="1" customWidth="1"/>
    <col min="8724" max="8724" width="16.5703125" style="17" bestFit="1" customWidth="1"/>
    <col min="8725" max="8725" width="14.140625" style="17" bestFit="1" customWidth="1"/>
    <col min="8726" max="8726" width="16.5703125" style="17" bestFit="1" customWidth="1"/>
    <col min="8727" max="8727" width="14.140625" style="17" bestFit="1" customWidth="1"/>
    <col min="8728" max="8728" width="14.42578125" style="17" bestFit="1" customWidth="1"/>
    <col min="8729" max="8729" width="14.5703125" style="17" customWidth="1"/>
    <col min="8730" max="8730" width="13.85546875" style="17" bestFit="1" customWidth="1"/>
    <col min="8731" max="8731" width="14.5703125" style="17" customWidth="1"/>
    <col min="8732" max="8968" width="9" style="17"/>
    <col min="8969" max="8969" width="14.140625" style="17" customWidth="1"/>
    <col min="8970" max="8970" width="14.7109375" style="17" bestFit="1" customWidth="1"/>
    <col min="8971" max="8971" width="21.42578125" style="17" bestFit="1" customWidth="1"/>
    <col min="8972" max="8972" width="14.7109375" style="17" bestFit="1" customWidth="1"/>
    <col min="8973" max="8973" width="21.42578125" style="17" bestFit="1" customWidth="1"/>
    <col min="8974" max="8974" width="14.7109375" style="17" bestFit="1" customWidth="1"/>
    <col min="8975" max="8975" width="21.42578125" style="17" bestFit="1" customWidth="1"/>
    <col min="8976" max="8976" width="14.7109375" style="17" bestFit="1" customWidth="1"/>
    <col min="8977" max="8977" width="21.42578125" style="17" bestFit="1" customWidth="1"/>
    <col min="8978" max="8978" width="14.7109375" style="17" bestFit="1" customWidth="1"/>
    <col min="8979" max="8979" width="21.42578125" style="17" bestFit="1" customWidth="1"/>
    <col min="8980" max="8980" width="16.5703125" style="17" bestFit="1" customWidth="1"/>
    <col min="8981" max="8981" width="14.140625" style="17" bestFit="1" customWidth="1"/>
    <col min="8982" max="8982" width="16.5703125" style="17" bestFit="1" customWidth="1"/>
    <col min="8983" max="8983" width="14.140625" style="17" bestFit="1" customWidth="1"/>
    <col min="8984" max="8984" width="14.42578125" style="17" bestFit="1" customWidth="1"/>
    <col min="8985" max="8985" width="14.5703125" style="17" customWidth="1"/>
    <col min="8986" max="8986" width="13.85546875" style="17" bestFit="1" customWidth="1"/>
    <col min="8987" max="8987" width="14.5703125" style="17" customWidth="1"/>
    <col min="8988" max="9224" width="9" style="17"/>
    <col min="9225" max="9225" width="14.140625" style="17" customWidth="1"/>
    <col min="9226" max="9226" width="14.7109375" style="17" bestFit="1" customWidth="1"/>
    <col min="9227" max="9227" width="21.42578125" style="17" bestFit="1" customWidth="1"/>
    <col min="9228" max="9228" width="14.7109375" style="17" bestFit="1" customWidth="1"/>
    <col min="9229" max="9229" width="21.42578125" style="17" bestFit="1" customWidth="1"/>
    <col min="9230" max="9230" width="14.7109375" style="17" bestFit="1" customWidth="1"/>
    <col min="9231" max="9231" width="21.42578125" style="17" bestFit="1" customWidth="1"/>
    <col min="9232" max="9232" width="14.7109375" style="17" bestFit="1" customWidth="1"/>
    <col min="9233" max="9233" width="21.42578125" style="17" bestFit="1" customWidth="1"/>
    <col min="9234" max="9234" width="14.7109375" style="17" bestFit="1" customWidth="1"/>
    <col min="9235" max="9235" width="21.42578125" style="17" bestFit="1" customWidth="1"/>
    <col min="9236" max="9236" width="16.5703125" style="17" bestFit="1" customWidth="1"/>
    <col min="9237" max="9237" width="14.140625" style="17" bestFit="1" customWidth="1"/>
    <col min="9238" max="9238" width="16.5703125" style="17" bestFit="1" customWidth="1"/>
    <col min="9239" max="9239" width="14.140625" style="17" bestFit="1" customWidth="1"/>
    <col min="9240" max="9240" width="14.42578125" style="17" bestFit="1" customWidth="1"/>
    <col min="9241" max="9241" width="14.5703125" style="17" customWidth="1"/>
    <col min="9242" max="9242" width="13.85546875" style="17" bestFit="1" customWidth="1"/>
    <col min="9243" max="9243" width="14.5703125" style="17" customWidth="1"/>
    <col min="9244" max="9480" width="9" style="17"/>
    <col min="9481" max="9481" width="14.140625" style="17" customWidth="1"/>
    <col min="9482" max="9482" width="14.7109375" style="17" bestFit="1" customWidth="1"/>
    <col min="9483" max="9483" width="21.42578125" style="17" bestFit="1" customWidth="1"/>
    <col min="9484" max="9484" width="14.7109375" style="17" bestFit="1" customWidth="1"/>
    <col min="9485" max="9485" width="21.42578125" style="17" bestFit="1" customWidth="1"/>
    <col min="9486" max="9486" width="14.7109375" style="17" bestFit="1" customWidth="1"/>
    <col min="9487" max="9487" width="21.42578125" style="17" bestFit="1" customWidth="1"/>
    <col min="9488" max="9488" width="14.7109375" style="17" bestFit="1" customWidth="1"/>
    <col min="9489" max="9489" width="21.42578125" style="17" bestFit="1" customWidth="1"/>
    <col min="9490" max="9490" width="14.7109375" style="17" bestFit="1" customWidth="1"/>
    <col min="9491" max="9491" width="21.42578125" style="17" bestFit="1" customWidth="1"/>
    <col min="9492" max="9492" width="16.5703125" style="17" bestFit="1" customWidth="1"/>
    <col min="9493" max="9493" width="14.140625" style="17" bestFit="1" customWidth="1"/>
    <col min="9494" max="9494" width="16.5703125" style="17" bestFit="1" customWidth="1"/>
    <col min="9495" max="9495" width="14.140625" style="17" bestFit="1" customWidth="1"/>
    <col min="9496" max="9496" width="14.42578125" style="17" bestFit="1" customWidth="1"/>
    <col min="9497" max="9497" width="14.5703125" style="17" customWidth="1"/>
    <col min="9498" max="9498" width="13.85546875" style="17" bestFit="1" customWidth="1"/>
    <col min="9499" max="9499" width="14.5703125" style="17" customWidth="1"/>
    <col min="9500" max="9736" width="9" style="17"/>
    <col min="9737" max="9737" width="14.140625" style="17" customWidth="1"/>
    <col min="9738" max="9738" width="14.7109375" style="17" bestFit="1" customWidth="1"/>
    <col min="9739" max="9739" width="21.42578125" style="17" bestFit="1" customWidth="1"/>
    <col min="9740" max="9740" width="14.7109375" style="17" bestFit="1" customWidth="1"/>
    <col min="9741" max="9741" width="21.42578125" style="17" bestFit="1" customWidth="1"/>
    <col min="9742" max="9742" width="14.7109375" style="17" bestFit="1" customWidth="1"/>
    <col min="9743" max="9743" width="21.42578125" style="17" bestFit="1" customWidth="1"/>
    <col min="9744" max="9744" width="14.7109375" style="17" bestFit="1" customWidth="1"/>
    <col min="9745" max="9745" width="21.42578125" style="17" bestFit="1" customWidth="1"/>
    <col min="9746" max="9746" width="14.7109375" style="17" bestFit="1" customWidth="1"/>
    <col min="9747" max="9747" width="21.42578125" style="17" bestFit="1" customWidth="1"/>
    <col min="9748" max="9748" width="16.5703125" style="17" bestFit="1" customWidth="1"/>
    <col min="9749" max="9749" width="14.140625" style="17" bestFit="1" customWidth="1"/>
    <col min="9750" max="9750" width="16.5703125" style="17" bestFit="1" customWidth="1"/>
    <col min="9751" max="9751" width="14.140625" style="17" bestFit="1" customWidth="1"/>
    <col min="9752" max="9752" width="14.42578125" style="17" bestFit="1" customWidth="1"/>
    <col min="9753" max="9753" width="14.5703125" style="17" customWidth="1"/>
    <col min="9754" max="9754" width="13.85546875" style="17" bestFit="1" customWidth="1"/>
    <col min="9755" max="9755" width="14.5703125" style="17" customWidth="1"/>
    <col min="9756" max="9992" width="9" style="17"/>
    <col min="9993" max="9993" width="14.140625" style="17" customWidth="1"/>
    <col min="9994" max="9994" width="14.7109375" style="17" bestFit="1" customWidth="1"/>
    <col min="9995" max="9995" width="21.42578125" style="17" bestFit="1" customWidth="1"/>
    <col min="9996" max="9996" width="14.7109375" style="17" bestFit="1" customWidth="1"/>
    <col min="9997" max="9997" width="21.42578125" style="17" bestFit="1" customWidth="1"/>
    <col min="9998" max="9998" width="14.7109375" style="17" bestFit="1" customWidth="1"/>
    <col min="9999" max="9999" width="21.42578125" style="17" bestFit="1" customWidth="1"/>
    <col min="10000" max="10000" width="14.7109375" style="17" bestFit="1" customWidth="1"/>
    <col min="10001" max="10001" width="21.42578125" style="17" bestFit="1" customWidth="1"/>
    <col min="10002" max="10002" width="14.7109375" style="17" bestFit="1" customWidth="1"/>
    <col min="10003" max="10003" width="21.42578125" style="17" bestFit="1" customWidth="1"/>
    <col min="10004" max="10004" width="16.5703125" style="17" bestFit="1" customWidth="1"/>
    <col min="10005" max="10005" width="14.140625" style="17" bestFit="1" customWidth="1"/>
    <col min="10006" max="10006" width="16.5703125" style="17" bestFit="1" customWidth="1"/>
    <col min="10007" max="10007" width="14.140625" style="17" bestFit="1" customWidth="1"/>
    <col min="10008" max="10008" width="14.42578125" style="17" bestFit="1" customWidth="1"/>
    <col min="10009" max="10009" width="14.5703125" style="17" customWidth="1"/>
    <col min="10010" max="10010" width="13.85546875" style="17" bestFit="1" customWidth="1"/>
    <col min="10011" max="10011" width="14.5703125" style="17" customWidth="1"/>
    <col min="10012" max="10248" width="9" style="17"/>
    <col min="10249" max="10249" width="14.140625" style="17" customWidth="1"/>
    <col min="10250" max="10250" width="14.7109375" style="17" bestFit="1" customWidth="1"/>
    <col min="10251" max="10251" width="21.42578125" style="17" bestFit="1" customWidth="1"/>
    <col min="10252" max="10252" width="14.7109375" style="17" bestFit="1" customWidth="1"/>
    <col min="10253" max="10253" width="21.42578125" style="17" bestFit="1" customWidth="1"/>
    <col min="10254" max="10254" width="14.7109375" style="17" bestFit="1" customWidth="1"/>
    <col min="10255" max="10255" width="21.42578125" style="17" bestFit="1" customWidth="1"/>
    <col min="10256" max="10256" width="14.7109375" style="17" bestFit="1" customWidth="1"/>
    <col min="10257" max="10257" width="21.42578125" style="17" bestFit="1" customWidth="1"/>
    <col min="10258" max="10258" width="14.7109375" style="17" bestFit="1" customWidth="1"/>
    <col min="10259" max="10259" width="21.42578125" style="17" bestFit="1" customWidth="1"/>
    <col min="10260" max="10260" width="16.5703125" style="17" bestFit="1" customWidth="1"/>
    <col min="10261" max="10261" width="14.140625" style="17" bestFit="1" customWidth="1"/>
    <col min="10262" max="10262" width="16.5703125" style="17" bestFit="1" customWidth="1"/>
    <col min="10263" max="10263" width="14.140625" style="17" bestFit="1" customWidth="1"/>
    <col min="10264" max="10264" width="14.42578125" style="17" bestFit="1" customWidth="1"/>
    <col min="10265" max="10265" width="14.5703125" style="17" customWidth="1"/>
    <col min="10266" max="10266" width="13.85546875" style="17" bestFit="1" customWidth="1"/>
    <col min="10267" max="10267" width="14.5703125" style="17" customWidth="1"/>
    <col min="10268" max="10504" width="9" style="17"/>
    <col min="10505" max="10505" width="14.140625" style="17" customWidth="1"/>
    <col min="10506" max="10506" width="14.7109375" style="17" bestFit="1" customWidth="1"/>
    <col min="10507" max="10507" width="21.42578125" style="17" bestFit="1" customWidth="1"/>
    <col min="10508" max="10508" width="14.7109375" style="17" bestFit="1" customWidth="1"/>
    <col min="10509" max="10509" width="21.42578125" style="17" bestFit="1" customWidth="1"/>
    <col min="10510" max="10510" width="14.7109375" style="17" bestFit="1" customWidth="1"/>
    <col min="10511" max="10511" width="21.42578125" style="17" bestFit="1" customWidth="1"/>
    <col min="10512" max="10512" width="14.7109375" style="17" bestFit="1" customWidth="1"/>
    <col min="10513" max="10513" width="21.42578125" style="17" bestFit="1" customWidth="1"/>
    <col min="10514" max="10514" width="14.7109375" style="17" bestFit="1" customWidth="1"/>
    <col min="10515" max="10515" width="21.42578125" style="17" bestFit="1" customWidth="1"/>
    <col min="10516" max="10516" width="16.5703125" style="17" bestFit="1" customWidth="1"/>
    <col min="10517" max="10517" width="14.140625" style="17" bestFit="1" customWidth="1"/>
    <col min="10518" max="10518" width="16.5703125" style="17" bestFit="1" customWidth="1"/>
    <col min="10519" max="10519" width="14.140625" style="17" bestFit="1" customWidth="1"/>
    <col min="10520" max="10520" width="14.42578125" style="17" bestFit="1" customWidth="1"/>
    <col min="10521" max="10521" width="14.5703125" style="17" customWidth="1"/>
    <col min="10522" max="10522" width="13.85546875" style="17" bestFit="1" customWidth="1"/>
    <col min="10523" max="10523" width="14.5703125" style="17" customWidth="1"/>
    <col min="10524" max="10760" width="9" style="17"/>
    <col min="10761" max="10761" width="14.140625" style="17" customWidth="1"/>
    <col min="10762" max="10762" width="14.7109375" style="17" bestFit="1" customWidth="1"/>
    <col min="10763" max="10763" width="21.42578125" style="17" bestFit="1" customWidth="1"/>
    <col min="10764" max="10764" width="14.7109375" style="17" bestFit="1" customWidth="1"/>
    <col min="10765" max="10765" width="21.42578125" style="17" bestFit="1" customWidth="1"/>
    <col min="10766" max="10766" width="14.7109375" style="17" bestFit="1" customWidth="1"/>
    <col min="10767" max="10767" width="21.42578125" style="17" bestFit="1" customWidth="1"/>
    <col min="10768" max="10768" width="14.7109375" style="17" bestFit="1" customWidth="1"/>
    <col min="10769" max="10769" width="21.42578125" style="17" bestFit="1" customWidth="1"/>
    <col min="10770" max="10770" width="14.7109375" style="17" bestFit="1" customWidth="1"/>
    <col min="10771" max="10771" width="21.42578125" style="17" bestFit="1" customWidth="1"/>
    <col min="10772" max="10772" width="16.5703125" style="17" bestFit="1" customWidth="1"/>
    <col min="10773" max="10773" width="14.140625" style="17" bestFit="1" customWidth="1"/>
    <col min="10774" max="10774" width="16.5703125" style="17" bestFit="1" customWidth="1"/>
    <col min="10775" max="10775" width="14.140625" style="17" bestFit="1" customWidth="1"/>
    <col min="10776" max="10776" width="14.42578125" style="17" bestFit="1" customWidth="1"/>
    <col min="10777" max="10777" width="14.5703125" style="17" customWidth="1"/>
    <col min="10778" max="10778" width="13.85546875" style="17" bestFit="1" customWidth="1"/>
    <col min="10779" max="10779" width="14.5703125" style="17" customWidth="1"/>
    <col min="10780" max="11016" width="9" style="17"/>
    <col min="11017" max="11017" width="14.140625" style="17" customWidth="1"/>
    <col min="11018" max="11018" width="14.7109375" style="17" bestFit="1" customWidth="1"/>
    <col min="11019" max="11019" width="21.42578125" style="17" bestFit="1" customWidth="1"/>
    <col min="11020" max="11020" width="14.7109375" style="17" bestFit="1" customWidth="1"/>
    <col min="11021" max="11021" width="21.42578125" style="17" bestFit="1" customWidth="1"/>
    <col min="11022" max="11022" width="14.7109375" style="17" bestFit="1" customWidth="1"/>
    <col min="11023" max="11023" width="21.42578125" style="17" bestFit="1" customWidth="1"/>
    <col min="11024" max="11024" width="14.7109375" style="17" bestFit="1" customWidth="1"/>
    <col min="11025" max="11025" width="21.42578125" style="17" bestFit="1" customWidth="1"/>
    <col min="11026" max="11026" width="14.7109375" style="17" bestFit="1" customWidth="1"/>
    <col min="11027" max="11027" width="21.42578125" style="17" bestFit="1" customWidth="1"/>
    <col min="11028" max="11028" width="16.5703125" style="17" bestFit="1" customWidth="1"/>
    <col min="11029" max="11029" width="14.140625" style="17" bestFit="1" customWidth="1"/>
    <col min="11030" max="11030" width="16.5703125" style="17" bestFit="1" customWidth="1"/>
    <col min="11031" max="11031" width="14.140625" style="17" bestFit="1" customWidth="1"/>
    <col min="11032" max="11032" width="14.42578125" style="17" bestFit="1" customWidth="1"/>
    <col min="11033" max="11033" width="14.5703125" style="17" customWidth="1"/>
    <col min="11034" max="11034" width="13.85546875" style="17" bestFit="1" customWidth="1"/>
    <col min="11035" max="11035" width="14.5703125" style="17" customWidth="1"/>
    <col min="11036" max="11272" width="9" style="17"/>
    <col min="11273" max="11273" width="14.140625" style="17" customWidth="1"/>
    <col min="11274" max="11274" width="14.7109375" style="17" bestFit="1" customWidth="1"/>
    <col min="11275" max="11275" width="21.42578125" style="17" bestFit="1" customWidth="1"/>
    <col min="11276" max="11276" width="14.7109375" style="17" bestFit="1" customWidth="1"/>
    <col min="11277" max="11277" width="21.42578125" style="17" bestFit="1" customWidth="1"/>
    <col min="11278" max="11278" width="14.7109375" style="17" bestFit="1" customWidth="1"/>
    <col min="11279" max="11279" width="21.42578125" style="17" bestFit="1" customWidth="1"/>
    <col min="11280" max="11280" width="14.7109375" style="17" bestFit="1" customWidth="1"/>
    <col min="11281" max="11281" width="21.42578125" style="17" bestFit="1" customWidth="1"/>
    <col min="11282" max="11282" width="14.7109375" style="17" bestFit="1" customWidth="1"/>
    <col min="11283" max="11283" width="21.42578125" style="17" bestFit="1" customWidth="1"/>
    <col min="11284" max="11284" width="16.5703125" style="17" bestFit="1" customWidth="1"/>
    <col min="11285" max="11285" width="14.140625" style="17" bestFit="1" customWidth="1"/>
    <col min="11286" max="11286" width="16.5703125" style="17" bestFit="1" customWidth="1"/>
    <col min="11287" max="11287" width="14.140625" style="17" bestFit="1" customWidth="1"/>
    <col min="11288" max="11288" width="14.42578125" style="17" bestFit="1" customWidth="1"/>
    <col min="11289" max="11289" width="14.5703125" style="17" customWidth="1"/>
    <col min="11290" max="11290" width="13.85546875" style="17" bestFit="1" customWidth="1"/>
    <col min="11291" max="11291" width="14.5703125" style="17" customWidth="1"/>
    <col min="11292" max="11528" width="9" style="17"/>
    <col min="11529" max="11529" width="14.140625" style="17" customWidth="1"/>
    <col min="11530" max="11530" width="14.7109375" style="17" bestFit="1" customWidth="1"/>
    <col min="11531" max="11531" width="21.42578125" style="17" bestFit="1" customWidth="1"/>
    <col min="11532" max="11532" width="14.7109375" style="17" bestFit="1" customWidth="1"/>
    <col min="11533" max="11533" width="21.42578125" style="17" bestFit="1" customWidth="1"/>
    <col min="11534" max="11534" width="14.7109375" style="17" bestFit="1" customWidth="1"/>
    <col min="11535" max="11535" width="21.42578125" style="17" bestFit="1" customWidth="1"/>
    <col min="11536" max="11536" width="14.7109375" style="17" bestFit="1" customWidth="1"/>
    <col min="11537" max="11537" width="21.42578125" style="17" bestFit="1" customWidth="1"/>
    <col min="11538" max="11538" width="14.7109375" style="17" bestFit="1" customWidth="1"/>
    <col min="11539" max="11539" width="21.42578125" style="17" bestFit="1" customWidth="1"/>
    <col min="11540" max="11540" width="16.5703125" style="17" bestFit="1" customWidth="1"/>
    <col min="11541" max="11541" width="14.140625" style="17" bestFit="1" customWidth="1"/>
    <col min="11542" max="11542" width="16.5703125" style="17" bestFit="1" customWidth="1"/>
    <col min="11543" max="11543" width="14.140625" style="17" bestFit="1" customWidth="1"/>
    <col min="11544" max="11544" width="14.42578125" style="17" bestFit="1" customWidth="1"/>
    <col min="11545" max="11545" width="14.5703125" style="17" customWidth="1"/>
    <col min="11546" max="11546" width="13.85546875" style="17" bestFit="1" customWidth="1"/>
    <col min="11547" max="11547" width="14.5703125" style="17" customWidth="1"/>
    <col min="11548" max="11784" width="9" style="17"/>
    <col min="11785" max="11785" width="14.140625" style="17" customWidth="1"/>
    <col min="11786" max="11786" width="14.7109375" style="17" bestFit="1" customWidth="1"/>
    <col min="11787" max="11787" width="21.42578125" style="17" bestFit="1" customWidth="1"/>
    <col min="11788" max="11788" width="14.7109375" style="17" bestFit="1" customWidth="1"/>
    <col min="11789" max="11789" width="21.42578125" style="17" bestFit="1" customWidth="1"/>
    <col min="11790" max="11790" width="14.7109375" style="17" bestFit="1" customWidth="1"/>
    <col min="11791" max="11791" width="21.42578125" style="17" bestFit="1" customWidth="1"/>
    <col min="11792" max="11792" width="14.7109375" style="17" bestFit="1" customWidth="1"/>
    <col min="11793" max="11793" width="21.42578125" style="17" bestFit="1" customWidth="1"/>
    <col min="11794" max="11794" width="14.7109375" style="17" bestFit="1" customWidth="1"/>
    <col min="11795" max="11795" width="21.42578125" style="17" bestFit="1" customWidth="1"/>
    <col min="11796" max="11796" width="16.5703125" style="17" bestFit="1" customWidth="1"/>
    <col min="11797" max="11797" width="14.140625" style="17" bestFit="1" customWidth="1"/>
    <col min="11798" max="11798" width="16.5703125" style="17" bestFit="1" customWidth="1"/>
    <col min="11799" max="11799" width="14.140625" style="17" bestFit="1" customWidth="1"/>
    <col min="11800" max="11800" width="14.42578125" style="17" bestFit="1" customWidth="1"/>
    <col min="11801" max="11801" width="14.5703125" style="17" customWidth="1"/>
    <col min="11802" max="11802" width="13.85546875" style="17" bestFit="1" customWidth="1"/>
    <col min="11803" max="11803" width="14.5703125" style="17" customWidth="1"/>
    <col min="11804" max="12040" width="9" style="17"/>
    <col min="12041" max="12041" width="14.140625" style="17" customWidth="1"/>
    <col min="12042" max="12042" width="14.7109375" style="17" bestFit="1" customWidth="1"/>
    <col min="12043" max="12043" width="21.42578125" style="17" bestFit="1" customWidth="1"/>
    <col min="12044" max="12044" width="14.7109375" style="17" bestFit="1" customWidth="1"/>
    <col min="12045" max="12045" width="21.42578125" style="17" bestFit="1" customWidth="1"/>
    <col min="12046" max="12046" width="14.7109375" style="17" bestFit="1" customWidth="1"/>
    <col min="12047" max="12047" width="21.42578125" style="17" bestFit="1" customWidth="1"/>
    <col min="12048" max="12048" width="14.7109375" style="17" bestFit="1" customWidth="1"/>
    <col min="12049" max="12049" width="21.42578125" style="17" bestFit="1" customWidth="1"/>
    <col min="12050" max="12050" width="14.7109375" style="17" bestFit="1" customWidth="1"/>
    <col min="12051" max="12051" width="21.42578125" style="17" bestFit="1" customWidth="1"/>
    <col min="12052" max="12052" width="16.5703125" style="17" bestFit="1" customWidth="1"/>
    <col min="12053" max="12053" width="14.140625" style="17" bestFit="1" customWidth="1"/>
    <col min="12054" max="12054" width="16.5703125" style="17" bestFit="1" customWidth="1"/>
    <col min="12055" max="12055" width="14.140625" style="17" bestFit="1" customWidth="1"/>
    <col min="12056" max="12056" width="14.42578125" style="17" bestFit="1" customWidth="1"/>
    <col min="12057" max="12057" width="14.5703125" style="17" customWidth="1"/>
    <col min="12058" max="12058" width="13.85546875" style="17" bestFit="1" customWidth="1"/>
    <col min="12059" max="12059" width="14.5703125" style="17" customWidth="1"/>
    <col min="12060" max="12296" width="9" style="17"/>
    <col min="12297" max="12297" width="14.140625" style="17" customWidth="1"/>
    <col min="12298" max="12298" width="14.7109375" style="17" bestFit="1" customWidth="1"/>
    <col min="12299" max="12299" width="21.42578125" style="17" bestFit="1" customWidth="1"/>
    <col min="12300" max="12300" width="14.7109375" style="17" bestFit="1" customWidth="1"/>
    <col min="12301" max="12301" width="21.42578125" style="17" bestFit="1" customWidth="1"/>
    <col min="12302" max="12302" width="14.7109375" style="17" bestFit="1" customWidth="1"/>
    <col min="12303" max="12303" width="21.42578125" style="17" bestFit="1" customWidth="1"/>
    <col min="12304" max="12304" width="14.7109375" style="17" bestFit="1" customWidth="1"/>
    <col min="12305" max="12305" width="21.42578125" style="17" bestFit="1" customWidth="1"/>
    <col min="12306" max="12306" width="14.7109375" style="17" bestFit="1" customWidth="1"/>
    <col min="12307" max="12307" width="21.42578125" style="17" bestFit="1" customWidth="1"/>
    <col min="12308" max="12308" width="16.5703125" style="17" bestFit="1" customWidth="1"/>
    <col min="12309" max="12309" width="14.140625" style="17" bestFit="1" customWidth="1"/>
    <col min="12310" max="12310" width="16.5703125" style="17" bestFit="1" customWidth="1"/>
    <col min="12311" max="12311" width="14.140625" style="17" bestFit="1" customWidth="1"/>
    <col min="12312" max="12312" width="14.42578125" style="17" bestFit="1" customWidth="1"/>
    <col min="12313" max="12313" width="14.5703125" style="17" customWidth="1"/>
    <col min="12314" max="12314" width="13.85546875" style="17" bestFit="1" customWidth="1"/>
    <col min="12315" max="12315" width="14.5703125" style="17" customWidth="1"/>
    <col min="12316" max="12552" width="9" style="17"/>
    <col min="12553" max="12553" width="14.140625" style="17" customWidth="1"/>
    <col min="12554" max="12554" width="14.7109375" style="17" bestFit="1" customWidth="1"/>
    <col min="12555" max="12555" width="21.42578125" style="17" bestFit="1" customWidth="1"/>
    <col min="12556" max="12556" width="14.7109375" style="17" bestFit="1" customWidth="1"/>
    <col min="12557" max="12557" width="21.42578125" style="17" bestFit="1" customWidth="1"/>
    <col min="12558" max="12558" width="14.7109375" style="17" bestFit="1" customWidth="1"/>
    <col min="12559" max="12559" width="21.42578125" style="17" bestFit="1" customWidth="1"/>
    <col min="12560" max="12560" width="14.7109375" style="17" bestFit="1" customWidth="1"/>
    <col min="12561" max="12561" width="21.42578125" style="17" bestFit="1" customWidth="1"/>
    <col min="12562" max="12562" width="14.7109375" style="17" bestFit="1" customWidth="1"/>
    <col min="12563" max="12563" width="21.42578125" style="17" bestFit="1" customWidth="1"/>
    <col min="12564" max="12564" width="16.5703125" style="17" bestFit="1" customWidth="1"/>
    <col min="12565" max="12565" width="14.140625" style="17" bestFit="1" customWidth="1"/>
    <col min="12566" max="12566" width="16.5703125" style="17" bestFit="1" customWidth="1"/>
    <col min="12567" max="12567" width="14.140625" style="17" bestFit="1" customWidth="1"/>
    <col min="12568" max="12568" width="14.42578125" style="17" bestFit="1" customWidth="1"/>
    <col min="12569" max="12569" width="14.5703125" style="17" customWidth="1"/>
    <col min="12570" max="12570" width="13.85546875" style="17" bestFit="1" customWidth="1"/>
    <col min="12571" max="12571" width="14.5703125" style="17" customWidth="1"/>
    <col min="12572" max="12808" width="9" style="17"/>
    <col min="12809" max="12809" width="14.140625" style="17" customWidth="1"/>
    <col min="12810" max="12810" width="14.7109375" style="17" bestFit="1" customWidth="1"/>
    <col min="12811" max="12811" width="21.42578125" style="17" bestFit="1" customWidth="1"/>
    <col min="12812" max="12812" width="14.7109375" style="17" bestFit="1" customWidth="1"/>
    <col min="12813" max="12813" width="21.42578125" style="17" bestFit="1" customWidth="1"/>
    <col min="12814" max="12814" width="14.7109375" style="17" bestFit="1" customWidth="1"/>
    <col min="12815" max="12815" width="21.42578125" style="17" bestFit="1" customWidth="1"/>
    <col min="12816" max="12816" width="14.7109375" style="17" bestFit="1" customWidth="1"/>
    <col min="12817" max="12817" width="21.42578125" style="17" bestFit="1" customWidth="1"/>
    <col min="12818" max="12818" width="14.7109375" style="17" bestFit="1" customWidth="1"/>
    <col min="12819" max="12819" width="21.42578125" style="17" bestFit="1" customWidth="1"/>
    <col min="12820" max="12820" width="16.5703125" style="17" bestFit="1" customWidth="1"/>
    <col min="12821" max="12821" width="14.140625" style="17" bestFit="1" customWidth="1"/>
    <col min="12822" max="12822" width="16.5703125" style="17" bestFit="1" customWidth="1"/>
    <col min="12823" max="12823" width="14.140625" style="17" bestFit="1" customWidth="1"/>
    <col min="12824" max="12824" width="14.42578125" style="17" bestFit="1" customWidth="1"/>
    <col min="12825" max="12825" width="14.5703125" style="17" customWidth="1"/>
    <col min="12826" max="12826" width="13.85546875" style="17" bestFit="1" customWidth="1"/>
    <col min="12827" max="12827" width="14.5703125" style="17" customWidth="1"/>
    <col min="12828" max="13064" width="9" style="17"/>
    <col min="13065" max="13065" width="14.140625" style="17" customWidth="1"/>
    <col min="13066" max="13066" width="14.7109375" style="17" bestFit="1" customWidth="1"/>
    <col min="13067" max="13067" width="21.42578125" style="17" bestFit="1" customWidth="1"/>
    <col min="13068" max="13068" width="14.7109375" style="17" bestFit="1" customWidth="1"/>
    <col min="13069" max="13069" width="21.42578125" style="17" bestFit="1" customWidth="1"/>
    <col min="13070" max="13070" width="14.7109375" style="17" bestFit="1" customWidth="1"/>
    <col min="13071" max="13071" width="21.42578125" style="17" bestFit="1" customWidth="1"/>
    <col min="13072" max="13072" width="14.7109375" style="17" bestFit="1" customWidth="1"/>
    <col min="13073" max="13073" width="21.42578125" style="17" bestFit="1" customWidth="1"/>
    <col min="13074" max="13074" width="14.7109375" style="17" bestFit="1" customWidth="1"/>
    <col min="13075" max="13075" width="21.42578125" style="17" bestFit="1" customWidth="1"/>
    <col min="13076" max="13076" width="16.5703125" style="17" bestFit="1" customWidth="1"/>
    <col min="13077" max="13077" width="14.140625" style="17" bestFit="1" customWidth="1"/>
    <col min="13078" max="13078" width="16.5703125" style="17" bestFit="1" customWidth="1"/>
    <col min="13079" max="13079" width="14.140625" style="17" bestFit="1" customWidth="1"/>
    <col min="13080" max="13080" width="14.42578125" style="17" bestFit="1" customWidth="1"/>
    <col min="13081" max="13081" width="14.5703125" style="17" customWidth="1"/>
    <col min="13082" max="13082" width="13.85546875" style="17" bestFit="1" customWidth="1"/>
    <col min="13083" max="13083" width="14.5703125" style="17" customWidth="1"/>
    <col min="13084" max="13320" width="9" style="17"/>
    <col min="13321" max="13321" width="14.140625" style="17" customWidth="1"/>
    <col min="13322" max="13322" width="14.7109375" style="17" bestFit="1" customWidth="1"/>
    <col min="13323" max="13323" width="21.42578125" style="17" bestFit="1" customWidth="1"/>
    <col min="13324" max="13324" width="14.7109375" style="17" bestFit="1" customWidth="1"/>
    <col min="13325" max="13325" width="21.42578125" style="17" bestFit="1" customWidth="1"/>
    <col min="13326" max="13326" width="14.7109375" style="17" bestFit="1" customWidth="1"/>
    <col min="13327" max="13327" width="21.42578125" style="17" bestFit="1" customWidth="1"/>
    <col min="13328" max="13328" width="14.7109375" style="17" bestFit="1" customWidth="1"/>
    <col min="13329" max="13329" width="21.42578125" style="17" bestFit="1" customWidth="1"/>
    <col min="13330" max="13330" width="14.7109375" style="17" bestFit="1" customWidth="1"/>
    <col min="13331" max="13331" width="21.42578125" style="17" bestFit="1" customWidth="1"/>
    <col min="13332" max="13332" width="16.5703125" style="17" bestFit="1" customWidth="1"/>
    <col min="13333" max="13333" width="14.140625" style="17" bestFit="1" customWidth="1"/>
    <col min="13334" max="13334" width="16.5703125" style="17" bestFit="1" customWidth="1"/>
    <col min="13335" max="13335" width="14.140625" style="17" bestFit="1" customWidth="1"/>
    <col min="13336" max="13336" width="14.42578125" style="17" bestFit="1" customWidth="1"/>
    <col min="13337" max="13337" width="14.5703125" style="17" customWidth="1"/>
    <col min="13338" max="13338" width="13.85546875" style="17" bestFit="1" customWidth="1"/>
    <col min="13339" max="13339" width="14.5703125" style="17" customWidth="1"/>
    <col min="13340" max="13576" width="9" style="17"/>
    <col min="13577" max="13577" width="14.140625" style="17" customWidth="1"/>
    <col min="13578" max="13578" width="14.7109375" style="17" bestFit="1" customWidth="1"/>
    <col min="13579" max="13579" width="21.42578125" style="17" bestFit="1" customWidth="1"/>
    <col min="13580" max="13580" width="14.7109375" style="17" bestFit="1" customWidth="1"/>
    <col min="13581" max="13581" width="21.42578125" style="17" bestFit="1" customWidth="1"/>
    <col min="13582" max="13582" width="14.7109375" style="17" bestFit="1" customWidth="1"/>
    <col min="13583" max="13583" width="21.42578125" style="17" bestFit="1" customWidth="1"/>
    <col min="13584" max="13584" width="14.7109375" style="17" bestFit="1" customWidth="1"/>
    <col min="13585" max="13585" width="21.42578125" style="17" bestFit="1" customWidth="1"/>
    <col min="13586" max="13586" width="14.7109375" style="17" bestFit="1" customWidth="1"/>
    <col min="13587" max="13587" width="21.42578125" style="17" bestFit="1" customWidth="1"/>
    <col min="13588" max="13588" width="16.5703125" style="17" bestFit="1" customWidth="1"/>
    <col min="13589" max="13589" width="14.140625" style="17" bestFit="1" customWidth="1"/>
    <col min="13590" max="13590" width="16.5703125" style="17" bestFit="1" customWidth="1"/>
    <col min="13591" max="13591" width="14.140625" style="17" bestFit="1" customWidth="1"/>
    <col min="13592" max="13592" width="14.42578125" style="17" bestFit="1" customWidth="1"/>
    <col min="13593" max="13593" width="14.5703125" style="17" customWidth="1"/>
    <col min="13594" max="13594" width="13.85546875" style="17" bestFit="1" customWidth="1"/>
    <col min="13595" max="13595" width="14.5703125" style="17" customWidth="1"/>
    <col min="13596" max="13832" width="9" style="17"/>
    <col min="13833" max="13833" width="14.140625" style="17" customWidth="1"/>
    <col min="13834" max="13834" width="14.7109375" style="17" bestFit="1" customWidth="1"/>
    <col min="13835" max="13835" width="21.42578125" style="17" bestFit="1" customWidth="1"/>
    <col min="13836" max="13836" width="14.7109375" style="17" bestFit="1" customWidth="1"/>
    <col min="13837" max="13837" width="21.42578125" style="17" bestFit="1" customWidth="1"/>
    <col min="13838" max="13838" width="14.7109375" style="17" bestFit="1" customWidth="1"/>
    <col min="13839" max="13839" width="21.42578125" style="17" bestFit="1" customWidth="1"/>
    <col min="13840" max="13840" width="14.7109375" style="17" bestFit="1" customWidth="1"/>
    <col min="13841" max="13841" width="21.42578125" style="17" bestFit="1" customWidth="1"/>
    <col min="13842" max="13842" width="14.7109375" style="17" bestFit="1" customWidth="1"/>
    <col min="13843" max="13843" width="21.42578125" style="17" bestFit="1" customWidth="1"/>
    <col min="13844" max="13844" width="16.5703125" style="17" bestFit="1" customWidth="1"/>
    <col min="13845" max="13845" width="14.140625" style="17" bestFit="1" customWidth="1"/>
    <col min="13846" max="13846" width="16.5703125" style="17" bestFit="1" customWidth="1"/>
    <col min="13847" max="13847" width="14.140625" style="17" bestFit="1" customWidth="1"/>
    <col min="13848" max="13848" width="14.42578125" style="17" bestFit="1" customWidth="1"/>
    <col min="13849" max="13849" width="14.5703125" style="17" customWidth="1"/>
    <col min="13850" max="13850" width="13.85546875" style="17" bestFit="1" customWidth="1"/>
    <col min="13851" max="13851" width="14.5703125" style="17" customWidth="1"/>
    <col min="13852" max="14088" width="9" style="17"/>
    <col min="14089" max="14089" width="14.140625" style="17" customWidth="1"/>
    <col min="14090" max="14090" width="14.7109375" style="17" bestFit="1" customWidth="1"/>
    <col min="14091" max="14091" width="21.42578125" style="17" bestFit="1" customWidth="1"/>
    <col min="14092" max="14092" width="14.7109375" style="17" bestFit="1" customWidth="1"/>
    <col min="14093" max="14093" width="21.42578125" style="17" bestFit="1" customWidth="1"/>
    <col min="14094" max="14094" width="14.7109375" style="17" bestFit="1" customWidth="1"/>
    <col min="14095" max="14095" width="21.42578125" style="17" bestFit="1" customWidth="1"/>
    <col min="14096" max="14096" width="14.7109375" style="17" bestFit="1" customWidth="1"/>
    <col min="14097" max="14097" width="21.42578125" style="17" bestFit="1" customWidth="1"/>
    <col min="14098" max="14098" width="14.7109375" style="17" bestFit="1" customWidth="1"/>
    <col min="14099" max="14099" width="21.42578125" style="17" bestFit="1" customWidth="1"/>
    <col min="14100" max="14100" width="16.5703125" style="17" bestFit="1" customWidth="1"/>
    <col min="14101" max="14101" width="14.140625" style="17" bestFit="1" customWidth="1"/>
    <col min="14102" max="14102" width="16.5703125" style="17" bestFit="1" customWidth="1"/>
    <col min="14103" max="14103" width="14.140625" style="17" bestFit="1" customWidth="1"/>
    <col min="14104" max="14104" width="14.42578125" style="17" bestFit="1" customWidth="1"/>
    <col min="14105" max="14105" width="14.5703125" style="17" customWidth="1"/>
    <col min="14106" max="14106" width="13.85546875" style="17" bestFit="1" customWidth="1"/>
    <col min="14107" max="14107" width="14.5703125" style="17" customWidth="1"/>
    <col min="14108" max="14344" width="9" style="17"/>
    <col min="14345" max="14345" width="14.140625" style="17" customWidth="1"/>
    <col min="14346" max="14346" width="14.7109375" style="17" bestFit="1" customWidth="1"/>
    <col min="14347" max="14347" width="21.42578125" style="17" bestFit="1" customWidth="1"/>
    <col min="14348" max="14348" width="14.7109375" style="17" bestFit="1" customWidth="1"/>
    <col min="14349" max="14349" width="21.42578125" style="17" bestFit="1" customWidth="1"/>
    <col min="14350" max="14350" width="14.7109375" style="17" bestFit="1" customWidth="1"/>
    <col min="14351" max="14351" width="21.42578125" style="17" bestFit="1" customWidth="1"/>
    <col min="14352" max="14352" width="14.7109375" style="17" bestFit="1" customWidth="1"/>
    <col min="14353" max="14353" width="21.42578125" style="17" bestFit="1" customWidth="1"/>
    <col min="14354" max="14354" width="14.7109375" style="17" bestFit="1" customWidth="1"/>
    <col min="14355" max="14355" width="21.42578125" style="17" bestFit="1" customWidth="1"/>
    <col min="14356" max="14356" width="16.5703125" style="17" bestFit="1" customWidth="1"/>
    <col min="14357" max="14357" width="14.140625" style="17" bestFit="1" customWidth="1"/>
    <col min="14358" max="14358" width="16.5703125" style="17" bestFit="1" customWidth="1"/>
    <col min="14359" max="14359" width="14.140625" style="17" bestFit="1" customWidth="1"/>
    <col min="14360" max="14360" width="14.42578125" style="17" bestFit="1" customWidth="1"/>
    <col min="14361" max="14361" width="14.5703125" style="17" customWidth="1"/>
    <col min="14362" max="14362" width="13.85546875" style="17" bestFit="1" customWidth="1"/>
    <col min="14363" max="14363" width="14.5703125" style="17" customWidth="1"/>
    <col min="14364" max="14600" width="9" style="17"/>
    <col min="14601" max="14601" width="14.140625" style="17" customWidth="1"/>
    <col min="14602" max="14602" width="14.7109375" style="17" bestFit="1" customWidth="1"/>
    <col min="14603" max="14603" width="21.42578125" style="17" bestFit="1" customWidth="1"/>
    <col min="14604" max="14604" width="14.7109375" style="17" bestFit="1" customWidth="1"/>
    <col min="14605" max="14605" width="21.42578125" style="17" bestFit="1" customWidth="1"/>
    <col min="14606" max="14606" width="14.7109375" style="17" bestFit="1" customWidth="1"/>
    <col min="14607" max="14607" width="21.42578125" style="17" bestFit="1" customWidth="1"/>
    <col min="14608" max="14608" width="14.7109375" style="17" bestFit="1" customWidth="1"/>
    <col min="14609" max="14609" width="21.42578125" style="17" bestFit="1" customWidth="1"/>
    <col min="14610" max="14610" width="14.7109375" style="17" bestFit="1" customWidth="1"/>
    <col min="14611" max="14611" width="21.42578125" style="17" bestFit="1" customWidth="1"/>
    <col min="14612" max="14612" width="16.5703125" style="17" bestFit="1" customWidth="1"/>
    <col min="14613" max="14613" width="14.140625" style="17" bestFit="1" customWidth="1"/>
    <col min="14614" max="14614" width="16.5703125" style="17" bestFit="1" customWidth="1"/>
    <col min="14615" max="14615" width="14.140625" style="17" bestFit="1" customWidth="1"/>
    <col min="14616" max="14616" width="14.42578125" style="17" bestFit="1" customWidth="1"/>
    <col min="14617" max="14617" width="14.5703125" style="17" customWidth="1"/>
    <col min="14618" max="14618" width="13.85546875" style="17" bestFit="1" customWidth="1"/>
    <col min="14619" max="14619" width="14.5703125" style="17" customWidth="1"/>
    <col min="14620" max="14856" width="9" style="17"/>
    <col min="14857" max="14857" width="14.140625" style="17" customWidth="1"/>
    <col min="14858" max="14858" width="14.7109375" style="17" bestFit="1" customWidth="1"/>
    <col min="14859" max="14859" width="21.42578125" style="17" bestFit="1" customWidth="1"/>
    <col min="14860" max="14860" width="14.7109375" style="17" bestFit="1" customWidth="1"/>
    <col min="14861" max="14861" width="21.42578125" style="17" bestFit="1" customWidth="1"/>
    <col min="14862" max="14862" width="14.7109375" style="17" bestFit="1" customWidth="1"/>
    <col min="14863" max="14863" width="21.42578125" style="17" bestFit="1" customWidth="1"/>
    <col min="14864" max="14864" width="14.7109375" style="17" bestFit="1" customWidth="1"/>
    <col min="14865" max="14865" width="21.42578125" style="17" bestFit="1" customWidth="1"/>
    <col min="14866" max="14866" width="14.7109375" style="17" bestFit="1" customWidth="1"/>
    <col min="14867" max="14867" width="21.42578125" style="17" bestFit="1" customWidth="1"/>
    <col min="14868" max="14868" width="16.5703125" style="17" bestFit="1" customWidth="1"/>
    <col min="14869" max="14869" width="14.140625" style="17" bestFit="1" customWidth="1"/>
    <col min="14870" max="14870" width="16.5703125" style="17" bestFit="1" customWidth="1"/>
    <col min="14871" max="14871" width="14.140625" style="17" bestFit="1" customWidth="1"/>
    <col min="14872" max="14872" width="14.42578125" style="17" bestFit="1" customWidth="1"/>
    <col min="14873" max="14873" width="14.5703125" style="17" customWidth="1"/>
    <col min="14874" max="14874" width="13.85546875" style="17" bestFit="1" customWidth="1"/>
    <col min="14875" max="14875" width="14.5703125" style="17" customWidth="1"/>
    <col min="14876" max="15112" width="9" style="17"/>
    <col min="15113" max="15113" width="14.140625" style="17" customWidth="1"/>
    <col min="15114" max="15114" width="14.7109375" style="17" bestFit="1" customWidth="1"/>
    <col min="15115" max="15115" width="21.42578125" style="17" bestFit="1" customWidth="1"/>
    <col min="15116" max="15116" width="14.7109375" style="17" bestFit="1" customWidth="1"/>
    <col min="15117" max="15117" width="21.42578125" style="17" bestFit="1" customWidth="1"/>
    <col min="15118" max="15118" width="14.7109375" style="17" bestFit="1" customWidth="1"/>
    <col min="15119" max="15119" width="21.42578125" style="17" bestFit="1" customWidth="1"/>
    <col min="15120" max="15120" width="14.7109375" style="17" bestFit="1" customWidth="1"/>
    <col min="15121" max="15121" width="21.42578125" style="17" bestFit="1" customWidth="1"/>
    <col min="15122" max="15122" width="14.7109375" style="17" bestFit="1" customWidth="1"/>
    <col min="15123" max="15123" width="21.42578125" style="17" bestFit="1" customWidth="1"/>
    <col min="15124" max="15124" width="16.5703125" style="17" bestFit="1" customWidth="1"/>
    <col min="15125" max="15125" width="14.140625" style="17" bestFit="1" customWidth="1"/>
    <col min="15126" max="15126" width="16.5703125" style="17" bestFit="1" customWidth="1"/>
    <col min="15127" max="15127" width="14.140625" style="17" bestFit="1" customWidth="1"/>
    <col min="15128" max="15128" width="14.42578125" style="17" bestFit="1" customWidth="1"/>
    <col min="15129" max="15129" width="14.5703125" style="17" customWidth="1"/>
    <col min="15130" max="15130" width="13.85546875" style="17" bestFit="1" customWidth="1"/>
    <col min="15131" max="15131" width="14.5703125" style="17" customWidth="1"/>
    <col min="15132" max="15368" width="9" style="17"/>
    <col min="15369" max="15369" width="14.140625" style="17" customWidth="1"/>
    <col min="15370" max="15370" width="14.7109375" style="17" bestFit="1" customWidth="1"/>
    <col min="15371" max="15371" width="21.42578125" style="17" bestFit="1" customWidth="1"/>
    <col min="15372" max="15372" width="14.7109375" style="17" bestFit="1" customWidth="1"/>
    <col min="15373" max="15373" width="21.42578125" style="17" bestFit="1" customWidth="1"/>
    <col min="15374" max="15374" width="14.7109375" style="17" bestFit="1" customWidth="1"/>
    <col min="15375" max="15375" width="21.42578125" style="17" bestFit="1" customWidth="1"/>
    <col min="15376" max="15376" width="14.7109375" style="17" bestFit="1" customWidth="1"/>
    <col min="15377" max="15377" width="21.42578125" style="17" bestFit="1" customWidth="1"/>
    <col min="15378" max="15378" width="14.7109375" style="17" bestFit="1" customWidth="1"/>
    <col min="15379" max="15379" width="21.42578125" style="17" bestFit="1" customWidth="1"/>
    <col min="15380" max="15380" width="16.5703125" style="17" bestFit="1" customWidth="1"/>
    <col min="15381" max="15381" width="14.140625" style="17" bestFit="1" customWidth="1"/>
    <col min="15382" max="15382" width="16.5703125" style="17" bestFit="1" customWidth="1"/>
    <col min="15383" max="15383" width="14.140625" style="17" bestFit="1" customWidth="1"/>
    <col min="15384" max="15384" width="14.42578125" style="17" bestFit="1" customWidth="1"/>
    <col min="15385" max="15385" width="14.5703125" style="17" customWidth="1"/>
    <col min="15386" max="15386" width="13.85546875" style="17" bestFit="1" customWidth="1"/>
    <col min="15387" max="15387" width="14.5703125" style="17" customWidth="1"/>
    <col min="15388" max="15624" width="9" style="17"/>
    <col min="15625" max="15625" width="14.140625" style="17" customWidth="1"/>
    <col min="15626" max="15626" width="14.7109375" style="17" bestFit="1" customWidth="1"/>
    <col min="15627" max="15627" width="21.42578125" style="17" bestFit="1" customWidth="1"/>
    <col min="15628" max="15628" width="14.7109375" style="17" bestFit="1" customWidth="1"/>
    <col min="15629" max="15629" width="21.42578125" style="17" bestFit="1" customWidth="1"/>
    <col min="15630" max="15630" width="14.7109375" style="17" bestFit="1" customWidth="1"/>
    <col min="15631" max="15631" width="21.42578125" style="17" bestFit="1" customWidth="1"/>
    <col min="15632" max="15632" width="14.7109375" style="17" bestFit="1" customWidth="1"/>
    <col min="15633" max="15633" width="21.42578125" style="17" bestFit="1" customWidth="1"/>
    <col min="15634" max="15634" width="14.7109375" style="17" bestFit="1" customWidth="1"/>
    <col min="15635" max="15635" width="21.42578125" style="17" bestFit="1" customWidth="1"/>
    <col min="15636" max="15636" width="16.5703125" style="17" bestFit="1" customWidth="1"/>
    <col min="15637" max="15637" width="14.140625" style="17" bestFit="1" customWidth="1"/>
    <col min="15638" max="15638" width="16.5703125" style="17" bestFit="1" customWidth="1"/>
    <col min="15639" max="15639" width="14.140625" style="17" bestFit="1" customWidth="1"/>
    <col min="15640" max="15640" width="14.42578125" style="17" bestFit="1" customWidth="1"/>
    <col min="15641" max="15641" width="14.5703125" style="17" customWidth="1"/>
    <col min="15642" max="15642" width="13.85546875" style="17" bestFit="1" customWidth="1"/>
    <col min="15643" max="15643" width="14.5703125" style="17" customWidth="1"/>
    <col min="15644" max="15880" width="9" style="17"/>
    <col min="15881" max="15881" width="14.140625" style="17" customWidth="1"/>
    <col min="15882" max="15882" width="14.7109375" style="17" bestFit="1" customWidth="1"/>
    <col min="15883" max="15883" width="21.42578125" style="17" bestFit="1" customWidth="1"/>
    <col min="15884" max="15884" width="14.7109375" style="17" bestFit="1" customWidth="1"/>
    <col min="15885" max="15885" width="21.42578125" style="17" bestFit="1" customWidth="1"/>
    <col min="15886" max="15886" width="14.7109375" style="17" bestFit="1" customWidth="1"/>
    <col min="15887" max="15887" width="21.42578125" style="17" bestFit="1" customWidth="1"/>
    <col min="15888" max="15888" width="14.7109375" style="17" bestFit="1" customWidth="1"/>
    <col min="15889" max="15889" width="21.42578125" style="17" bestFit="1" customWidth="1"/>
    <col min="15890" max="15890" width="14.7109375" style="17" bestFit="1" customWidth="1"/>
    <col min="15891" max="15891" width="21.42578125" style="17" bestFit="1" customWidth="1"/>
    <col min="15892" max="15892" width="16.5703125" style="17" bestFit="1" customWidth="1"/>
    <col min="15893" max="15893" width="14.140625" style="17" bestFit="1" customWidth="1"/>
    <col min="15894" max="15894" width="16.5703125" style="17" bestFit="1" customWidth="1"/>
    <col min="15895" max="15895" width="14.140625" style="17" bestFit="1" customWidth="1"/>
    <col min="15896" max="15896" width="14.42578125" style="17" bestFit="1" customWidth="1"/>
    <col min="15897" max="15897" width="14.5703125" style="17" customWidth="1"/>
    <col min="15898" max="15898" width="13.85546875" style="17" bestFit="1" customWidth="1"/>
    <col min="15899" max="15899" width="14.5703125" style="17" customWidth="1"/>
    <col min="15900" max="16136" width="9" style="17"/>
    <col min="16137" max="16137" width="14.140625" style="17" customWidth="1"/>
    <col min="16138" max="16138" width="14.7109375" style="17" bestFit="1" customWidth="1"/>
    <col min="16139" max="16139" width="21.42578125" style="17" bestFit="1" customWidth="1"/>
    <col min="16140" max="16140" width="14.7109375" style="17" bestFit="1" customWidth="1"/>
    <col min="16141" max="16141" width="21.42578125" style="17" bestFit="1" customWidth="1"/>
    <col min="16142" max="16142" width="14.7109375" style="17" bestFit="1" customWidth="1"/>
    <col min="16143" max="16143" width="21.42578125" style="17" bestFit="1" customWidth="1"/>
    <col min="16144" max="16144" width="14.7109375" style="17" bestFit="1" customWidth="1"/>
    <col min="16145" max="16145" width="21.42578125" style="17" bestFit="1" customWidth="1"/>
    <col min="16146" max="16146" width="14.7109375" style="17" bestFit="1" customWidth="1"/>
    <col min="16147" max="16147" width="21.42578125" style="17" bestFit="1" customWidth="1"/>
    <col min="16148" max="16148" width="16.5703125" style="17" bestFit="1" customWidth="1"/>
    <col min="16149" max="16149" width="14.140625" style="17" bestFit="1" customWidth="1"/>
    <col min="16150" max="16150" width="16.5703125" style="17" bestFit="1" customWidth="1"/>
    <col min="16151" max="16151" width="14.140625" style="17" bestFit="1" customWidth="1"/>
    <col min="16152" max="16152" width="14.42578125" style="17" bestFit="1" customWidth="1"/>
    <col min="16153" max="16153" width="14.5703125" style="17" customWidth="1"/>
    <col min="16154" max="16154" width="13.85546875" style="17" bestFit="1" customWidth="1"/>
    <col min="16155" max="16155" width="14.5703125" style="17" customWidth="1"/>
    <col min="16156" max="16384" width="9" style="17"/>
  </cols>
  <sheetData>
    <row r="1" spans="1:27" s="15" customFormat="1" ht="33">
      <c r="A1" s="1487" t="s">
        <v>823</v>
      </c>
      <c r="B1" s="1487"/>
      <c r="C1" s="1487"/>
      <c r="D1" s="1487"/>
      <c r="E1" s="201"/>
      <c r="F1" s="120"/>
      <c r="G1" s="201"/>
      <c r="H1" s="120"/>
      <c r="I1" s="201"/>
      <c r="J1" s="120"/>
      <c r="K1" s="201"/>
      <c r="L1" s="120"/>
      <c r="M1" s="201"/>
      <c r="N1" s="120"/>
      <c r="O1" s="201"/>
      <c r="P1" s="120"/>
      <c r="Q1" s="201"/>
      <c r="R1" s="120"/>
      <c r="S1" s="201"/>
      <c r="T1" s="120"/>
      <c r="U1" s="201"/>
      <c r="V1" s="120"/>
      <c r="W1" s="201"/>
      <c r="X1" s="120"/>
      <c r="Z1" s="201"/>
    </row>
    <row r="2" spans="1:27" s="15" customFormat="1" ht="33">
      <c r="A2" s="1488" t="s">
        <v>873</v>
      </c>
      <c r="B2" s="1488"/>
      <c r="C2" s="1488"/>
      <c r="D2" s="1488"/>
      <c r="E2" s="201"/>
      <c r="F2" s="120"/>
      <c r="G2" s="201"/>
      <c r="H2" s="120"/>
      <c r="I2" s="201"/>
      <c r="J2" s="120"/>
      <c r="K2" s="201"/>
      <c r="L2" s="120"/>
      <c r="M2" s="201"/>
      <c r="N2" s="120"/>
      <c r="O2" s="201"/>
      <c r="P2" s="120"/>
      <c r="Q2" s="201"/>
      <c r="R2" s="120"/>
      <c r="S2" s="201"/>
      <c r="T2" s="120"/>
      <c r="U2" s="201"/>
      <c r="V2" s="120"/>
      <c r="W2" s="201"/>
      <c r="X2" s="120"/>
      <c r="Z2" s="201"/>
    </row>
    <row r="3" spans="1:27" ht="26.25">
      <c r="A3" s="16"/>
      <c r="C3" s="1122"/>
      <c r="Y3" s="1473" t="s">
        <v>536</v>
      </c>
      <c r="Z3" s="1473"/>
      <c r="AA3" s="1473"/>
    </row>
    <row r="4" spans="1:27" s="490" customFormat="1" ht="60.75" customHeight="1">
      <c r="A4" s="1478" t="s">
        <v>286</v>
      </c>
      <c r="B4" s="1479" t="s">
        <v>145</v>
      </c>
      <c r="C4" s="1479"/>
      <c r="D4" s="1479"/>
      <c r="E4" s="1479"/>
      <c r="F4" s="1479"/>
      <c r="G4" s="1479"/>
      <c r="H4" s="1479"/>
      <c r="I4" s="1479"/>
      <c r="J4" s="1479"/>
      <c r="K4" s="1479"/>
      <c r="L4" s="1479"/>
      <c r="M4" s="1479"/>
      <c r="N4" s="1479"/>
      <c r="O4" s="1479"/>
      <c r="P4" s="1474" t="s">
        <v>290</v>
      </c>
      <c r="Q4" s="1474"/>
      <c r="R4" s="1474" t="s">
        <v>291</v>
      </c>
      <c r="S4" s="1474"/>
      <c r="T4" s="1474" t="s">
        <v>292</v>
      </c>
      <c r="U4" s="1474"/>
      <c r="V4" s="1474" t="s">
        <v>293</v>
      </c>
      <c r="W4" s="1474"/>
      <c r="X4" s="1475" t="s">
        <v>289</v>
      </c>
      <c r="Y4" s="1475"/>
      <c r="Z4" s="1475"/>
      <c r="AA4" s="1475"/>
    </row>
    <row r="5" spans="1:27" s="21" customFormat="1" ht="60.75" customHeight="1">
      <c r="A5" s="1478"/>
      <c r="B5" s="1480" t="s">
        <v>285</v>
      </c>
      <c r="C5" s="1480"/>
      <c r="D5" s="1480"/>
      <c r="E5" s="1480"/>
      <c r="F5" s="1480"/>
      <c r="G5" s="1480"/>
      <c r="H5" s="1480"/>
      <c r="I5" s="1480"/>
      <c r="J5" s="1480"/>
      <c r="K5" s="1481"/>
      <c r="L5" s="1482" t="s">
        <v>287</v>
      </c>
      <c r="M5" s="1483"/>
      <c r="N5" s="1474" t="s">
        <v>288</v>
      </c>
      <c r="O5" s="1474"/>
      <c r="P5" s="1474"/>
      <c r="Q5" s="1474"/>
      <c r="R5" s="1474"/>
      <c r="S5" s="1474"/>
      <c r="T5" s="1474"/>
      <c r="U5" s="1474"/>
      <c r="V5" s="1474"/>
      <c r="W5" s="1474"/>
      <c r="X5" s="1475"/>
      <c r="Y5" s="1475"/>
      <c r="Z5" s="1475"/>
      <c r="AA5" s="1475"/>
    </row>
    <row r="6" spans="1:27" s="21" customFormat="1" ht="54.75" customHeight="1">
      <c r="A6" s="1478"/>
      <c r="B6" s="1484" t="s">
        <v>271</v>
      </c>
      <c r="C6" s="1485"/>
      <c r="D6" s="1486" t="s">
        <v>272</v>
      </c>
      <c r="E6" s="1485"/>
      <c r="F6" s="1486" t="s">
        <v>273</v>
      </c>
      <c r="G6" s="1485"/>
      <c r="H6" s="1486" t="s">
        <v>274</v>
      </c>
      <c r="I6" s="1485"/>
      <c r="J6" s="1486" t="s">
        <v>275</v>
      </c>
      <c r="K6" s="1485"/>
      <c r="L6" s="1161" t="s">
        <v>276</v>
      </c>
      <c r="M6" s="1127" t="s">
        <v>277</v>
      </c>
      <c r="N6" s="1161" t="s">
        <v>276</v>
      </c>
      <c r="O6" s="1127" t="s">
        <v>277</v>
      </c>
      <c r="P6" s="1161" t="s">
        <v>276</v>
      </c>
      <c r="Q6" s="1127" t="s">
        <v>277</v>
      </c>
      <c r="R6" s="1161" t="s">
        <v>276</v>
      </c>
      <c r="S6" s="1127" t="s">
        <v>277</v>
      </c>
      <c r="T6" s="1161" t="s">
        <v>276</v>
      </c>
      <c r="U6" s="1127" t="s">
        <v>277</v>
      </c>
      <c r="V6" s="1161" t="s">
        <v>276</v>
      </c>
      <c r="W6" s="1127" t="s">
        <v>277</v>
      </c>
      <c r="X6" s="1161" t="s">
        <v>276</v>
      </c>
      <c r="Y6" s="1476" t="s">
        <v>278</v>
      </c>
      <c r="Z6" s="1127" t="s">
        <v>277</v>
      </c>
      <c r="AA6" s="1476" t="s">
        <v>278</v>
      </c>
    </row>
    <row r="7" spans="1:27" s="21" customFormat="1" ht="54.75" customHeight="1">
      <c r="A7" s="1478"/>
      <c r="B7" s="1155" t="s">
        <v>870</v>
      </c>
      <c r="C7" s="1126" t="s">
        <v>872</v>
      </c>
      <c r="D7" s="1155" t="s">
        <v>870</v>
      </c>
      <c r="E7" s="1126" t="s">
        <v>872</v>
      </c>
      <c r="F7" s="1155" t="s">
        <v>870</v>
      </c>
      <c r="G7" s="1126" t="s">
        <v>872</v>
      </c>
      <c r="H7" s="1155" t="s">
        <v>870</v>
      </c>
      <c r="I7" s="1126" t="s">
        <v>872</v>
      </c>
      <c r="J7" s="1155" t="s">
        <v>870</v>
      </c>
      <c r="K7" s="1126" t="s">
        <v>872</v>
      </c>
      <c r="L7" s="1161" t="s">
        <v>279</v>
      </c>
      <c r="M7" s="1127" t="s">
        <v>280</v>
      </c>
      <c r="N7" s="1161" t="s">
        <v>279</v>
      </c>
      <c r="O7" s="1127" t="s">
        <v>280</v>
      </c>
      <c r="P7" s="1161" t="s">
        <v>279</v>
      </c>
      <c r="Q7" s="1127" t="s">
        <v>280</v>
      </c>
      <c r="R7" s="1161" t="s">
        <v>279</v>
      </c>
      <c r="S7" s="1127" t="s">
        <v>280</v>
      </c>
      <c r="T7" s="1161" t="s">
        <v>279</v>
      </c>
      <c r="U7" s="1127" t="s">
        <v>280</v>
      </c>
      <c r="V7" s="1161" t="s">
        <v>279</v>
      </c>
      <c r="W7" s="1127" t="s">
        <v>280</v>
      </c>
      <c r="X7" s="1161" t="s">
        <v>279</v>
      </c>
      <c r="Y7" s="1477"/>
      <c r="Z7" s="1127" t="s">
        <v>280</v>
      </c>
      <c r="AA7" s="1477"/>
    </row>
    <row r="8" spans="1:27" s="21" customFormat="1" ht="54.75" customHeight="1">
      <c r="A8" s="1478"/>
      <c r="B8" s="1156" t="s">
        <v>871</v>
      </c>
      <c r="C8" s="1128" t="s">
        <v>282</v>
      </c>
      <c r="D8" s="1156" t="s">
        <v>871</v>
      </c>
      <c r="E8" s="1128" t="s">
        <v>282</v>
      </c>
      <c r="F8" s="1156" t="s">
        <v>871</v>
      </c>
      <c r="G8" s="1128" t="s">
        <v>282</v>
      </c>
      <c r="H8" s="1156" t="s">
        <v>871</v>
      </c>
      <c r="I8" s="1128" t="s">
        <v>282</v>
      </c>
      <c r="J8" s="1156" t="s">
        <v>871</v>
      </c>
      <c r="K8" s="1128" t="s">
        <v>282</v>
      </c>
      <c r="L8" s="1156" t="s">
        <v>871</v>
      </c>
      <c r="M8" s="1128" t="s">
        <v>282</v>
      </c>
      <c r="N8" s="1156" t="s">
        <v>871</v>
      </c>
      <c r="O8" s="1128" t="s">
        <v>282</v>
      </c>
      <c r="P8" s="1156" t="s">
        <v>871</v>
      </c>
      <c r="Q8" s="1128" t="s">
        <v>282</v>
      </c>
      <c r="R8" s="1156" t="s">
        <v>871</v>
      </c>
      <c r="S8" s="1128" t="s">
        <v>282</v>
      </c>
      <c r="T8" s="1156" t="s">
        <v>871</v>
      </c>
      <c r="U8" s="1128" t="s">
        <v>282</v>
      </c>
      <c r="V8" s="1156" t="s">
        <v>871</v>
      </c>
      <c r="W8" s="1128" t="s">
        <v>282</v>
      </c>
      <c r="X8" s="1163" t="s">
        <v>281</v>
      </c>
      <c r="Y8" s="492" t="s">
        <v>283</v>
      </c>
      <c r="Z8" s="1128" t="s">
        <v>282</v>
      </c>
      <c r="AA8" s="492" t="s">
        <v>283</v>
      </c>
    </row>
    <row r="9" spans="1:27" s="21" customFormat="1" ht="53.25" customHeight="1">
      <c r="A9" s="705" t="s">
        <v>799</v>
      </c>
      <c r="B9" s="1157">
        <v>12425</v>
      </c>
      <c r="C9" s="1112">
        <v>6857600.6799999997</v>
      </c>
      <c r="D9" s="1157">
        <v>2388</v>
      </c>
      <c r="E9" s="1112">
        <v>976790.82000000007</v>
      </c>
      <c r="F9" s="1157">
        <v>201</v>
      </c>
      <c r="G9" s="1112">
        <v>294253.21999999997</v>
      </c>
      <c r="H9" s="1157">
        <v>0</v>
      </c>
      <c r="I9" s="1112">
        <v>0</v>
      </c>
      <c r="J9" s="1157">
        <v>15014</v>
      </c>
      <c r="K9" s="1112">
        <v>8128644.7199999988</v>
      </c>
      <c r="L9" s="1157">
        <v>0</v>
      </c>
      <c r="M9" s="1112">
        <v>0</v>
      </c>
      <c r="N9" s="1157">
        <v>172</v>
      </c>
      <c r="O9" s="1112">
        <v>131414880.16195033</v>
      </c>
      <c r="P9" s="1157">
        <v>400</v>
      </c>
      <c r="Q9" s="1112">
        <v>146965.29999999999</v>
      </c>
      <c r="R9" s="1157">
        <v>0</v>
      </c>
      <c r="S9" s="1112">
        <v>0</v>
      </c>
      <c r="T9" s="1157">
        <v>0</v>
      </c>
      <c r="U9" s="1112">
        <v>0</v>
      </c>
      <c r="V9" s="1157">
        <v>7660</v>
      </c>
      <c r="W9" s="1112">
        <v>2488600</v>
      </c>
      <c r="X9" s="725">
        <v>23246</v>
      </c>
      <c r="Y9" s="699">
        <v>0.62512420598926322</v>
      </c>
      <c r="Z9" s="1113">
        <v>142179090.18195033</v>
      </c>
      <c r="AA9" s="699">
        <v>3.0559755067692889</v>
      </c>
    </row>
    <row r="10" spans="1:27" s="21" customFormat="1" ht="53.25" customHeight="1">
      <c r="A10" s="698" t="s">
        <v>169</v>
      </c>
      <c r="B10" s="1157">
        <v>501382</v>
      </c>
      <c r="C10" s="1112">
        <v>117152465.00399999</v>
      </c>
      <c r="D10" s="1157">
        <v>162242</v>
      </c>
      <c r="E10" s="1112">
        <v>46942919.321999997</v>
      </c>
      <c r="F10" s="1157">
        <v>256661</v>
      </c>
      <c r="G10" s="1112">
        <v>73469961.061999992</v>
      </c>
      <c r="H10" s="1157">
        <v>0</v>
      </c>
      <c r="I10" s="1112">
        <v>0</v>
      </c>
      <c r="J10" s="1157">
        <v>920285</v>
      </c>
      <c r="K10" s="1112">
        <v>237565345.38799995</v>
      </c>
      <c r="L10" s="1157">
        <v>0</v>
      </c>
      <c r="M10" s="1112">
        <v>0</v>
      </c>
      <c r="N10" s="1157">
        <v>3061</v>
      </c>
      <c r="O10" s="1112">
        <v>177697383.09849</v>
      </c>
      <c r="P10" s="1157">
        <v>4597</v>
      </c>
      <c r="Q10" s="1112">
        <v>2484110.9789999998</v>
      </c>
      <c r="R10" s="1157">
        <v>68409</v>
      </c>
      <c r="S10" s="1112">
        <v>150299742.28200001</v>
      </c>
      <c r="T10" s="1157">
        <v>1090</v>
      </c>
      <c r="U10" s="1112">
        <v>1117715.183</v>
      </c>
      <c r="V10" s="1157">
        <v>189719</v>
      </c>
      <c r="W10" s="1112">
        <v>448584542.39999998</v>
      </c>
      <c r="X10" s="725">
        <v>1187161</v>
      </c>
      <c r="Y10" s="699">
        <v>31.924764583430253</v>
      </c>
      <c r="Z10" s="1113">
        <v>1017748839.3304899</v>
      </c>
      <c r="AA10" s="699">
        <v>21.875337091105486</v>
      </c>
    </row>
    <row r="11" spans="1:27" s="21" customFormat="1" ht="53.25" customHeight="1">
      <c r="A11" s="698" t="s">
        <v>284</v>
      </c>
      <c r="B11" s="1157">
        <v>16</v>
      </c>
      <c r="C11" s="1112">
        <v>1225</v>
      </c>
      <c r="D11" s="1157">
        <v>10283</v>
      </c>
      <c r="E11" s="1112">
        <v>1509663.9129999999</v>
      </c>
      <c r="F11" s="1157">
        <v>13</v>
      </c>
      <c r="G11" s="1112">
        <v>9100</v>
      </c>
      <c r="H11" s="1157">
        <v>16</v>
      </c>
      <c r="I11" s="1112">
        <v>1517</v>
      </c>
      <c r="J11" s="1157">
        <v>10328</v>
      </c>
      <c r="K11" s="1112">
        <v>1521505.9129999999</v>
      </c>
      <c r="L11" s="1157">
        <v>0</v>
      </c>
      <c r="M11" s="1112">
        <v>0</v>
      </c>
      <c r="N11" s="1157">
        <v>80</v>
      </c>
      <c r="O11" s="1112">
        <v>26390405.315839998</v>
      </c>
      <c r="P11" s="1157">
        <v>0</v>
      </c>
      <c r="Q11" s="1112">
        <v>0</v>
      </c>
      <c r="R11" s="1157">
        <v>0</v>
      </c>
      <c r="S11" s="1112">
        <v>0</v>
      </c>
      <c r="T11" s="1157">
        <v>0</v>
      </c>
      <c r="U11" s="1112">
        <v>0</v>
      </c>
      <c r="V11" s="1157">
        <v>0</v>
      </c>
      <c r="W11" s="1112">
        <v>0</v>
      </c>
      <c r="X11" s="725">
        <v>10408</v>
      </c>
      <c r="Y11" s="699">
        <v>0.27988870067694449</v>
      </c>
      <c r="Z11" s="1113">
        <v>27911911.228839997</v>
      </c>
      <c r="AA11" s="699">
        <v>0.59993432897408105</v>
      </c>
    </row>
    <row r="12" spans="1:27" s="21" customFormat="1" ht="53.25" customHeight="1">
      <c r="A12" s="698" t="s">
        <v>171</v>
      </c>
      <c r="B12" s="1157">
        <v>36948</v>
      </c>
      <c r="C12" s="1112">
        <v>7892579</v>
      </c>
      <c r="D12" s="1157">
        <v>51528</v>
      </c>
      <c r="E12" s="1112">
        <v>11461025</v>
      </c>
      <c r="F12" s="1157">
        <v>4233</v>
      </c>
      <c r="G12" s="1112">
        <v>1695231</v>
      </c>
      <c r="H12" s="1157">
        <v>0</v>
      </c>
      <c r="I12" s="1112">
        <v>0</v>
      </c>
      <c r="J12" s="1157">
        <v>92709</v>
      </c>
      <c r="K12" s="1112">
        <v>21048835</v>
      </c>
      <c r="L12" s="1157">
        <v>0</v>
      </c>
      <c r="M12" s="1112">
        <v>0</v>
      </c>
      <c r="N12" s="1157">
        <v>819</v>
      </c>
      <c r="O12" s="1112">
        <v>55143401.630159996</v>
      </c>
      <c r="P12" s="1157">
        <v>943</v>
      </c>
      <c r="Q12" s="1112">
        <v>411141</v>
      </c>
      <c r="R12" s="1157">
        <v>2021</v>
      </c>
      <c r="S12" s="1112">
        <v>5299819</v>
      </c>
      <c r="T12" s="1157">
        <v>0</v>
      </c>
      <c r="U12" s="1112">
        <v>0</v>
      </c>
      <c r="V12" s="1157">
        <v>7255</v>
      </c>
      <c r="W12" s="1112">
        <v>4429440</v>
      </c>
      <c r="X12" s="725">
        <v>103747</v>
      </c>
      <c r="Y12" s="699">
        <v>2.7899320742823752</v>
      </c>
      <c r="Z12" s="1113">
        <v>86332636.630160004</v>
      </c>
      <c r="AA12" s="699">
        <v>1.8556204195634629</v>
      </c>
    </row>
    <row r="13" spans="1:27" s="21" customFormat="1" ht="53.25" customHeight="1">
      <c r="A13" s="698" t="s">
        <v>172</v>
      </c>
      <c r="B13" s="1157">
        <v>81632</v>
      </c>
      <c r="C13" s="1112">
        <v>43483001</v>
      </c>
      <c r="D13" s="1157">
        <v>47163</v>
      </c>
      <c r="E13" s="1112">
        <v>8655116</v>
      </c>
      <c r="F13" s="1157">
        <v>10300</v>
      </c>
      <c r="G13" s="1112">
        <v>4484415</v>
      </c>
      <c r="H13" s="1157">
        <v>0</v>
      </c>
      <c r="I13" s="1112">
        <v>0</v>
      </c>
      <c r="J13" s="1157">
        <v>139095</v>
      </c>
      <c r="K13" s="1112">
        <v>56622532</v>
      </c>
      <c r="L13" s="1157">
        <v>0</v>
      </c>
      <c r="M13" s="1112">
        <v>0</v>
      </c>
      <c r="N13" s="1157">
        <v>1290</v>
      </c>
      <c r="O13" s="1112">
        <v>160043936</v>
      </c>
      <c r="P13" s="1157">
        <v>2243</v>
      </c>
      <c r="Q13" s="1112">
        <v>737212</v>
      </c>
      <c r="R13" s="1157">
        <v>0</v>
      </c>
      <c r="S13" s="1112">
        <v>0</v>
      </c>
      <c r="T13" s="1157">
        <v>0</v>
      </c>
      <c r="U13" s="1112">
        <v>0</v>
      </c>
      <c r="V13" s="1157">
        <v>3831</v>
      </c>
      <c r="W13" s="1112">
        <v>6838550</v>
      </c>
      <c r="X13" s="725">
        <v>146459</v>
      </c>
      <c r="Y13" s="699">
        <v>3.9385299012725419</v>
      </c>
      <c r="Z13" s="1113">
        <v>224242230</v>
      </c>
      <c r="AA13" s="699">
        <v>4.8198280182153104</v>
      </c>
    </row>
    <row r="14" spans="1:27" s="21" customFormat="1" ht="53.25" customHeight="1">
      <c r="A14" s="698" t="s">
        <v>173</v>
      </c>
      <c r="B14" s="1157">
        <v>0</v>
      </c>
      <c r="C14" s="1112">
        <v>0</v>
      </c>
      <c r="D14" s="1157">
        <v>12</v>
      </c>
      <c r="E14" s="1112">
        <v>1200</v>
      </c>
      <c r="F14" s="1157">
        <v>0</v>
      </c>
      <c r="G14" s="1112">
        <v>0</v>
      </c>
      <c r="H14" s="1157">
        <v>0</v>
      </c>
      <c r="I14" s="1112">
        <v>0</v>
      </c>
      <c r="J14" s="1157">
        <v>12</v>
      </c>
      <c r="K14" s="1112">
        <v>1200</v>
      </c>
      <c r="L14" s="1157">
        <v>0</v>
      </c>
      <c r="M14" s="1112">
        <v>0</v>
      </c>
      <c r="N14" s="1157">
        <v>20</v>
      </c>
      <c r="O14" s="1112">
        <v>4794910</v>
      </c>
      <c r="P14" s="1157">
        <v>0</v>
      </c>
      <c r="Q14" s="1112">
        <v>0</v>
      </c>
      <c r="R14" s="1157">
        <v>0</v>
      </c>
      <c r="S14" s="1112">
        <v>0</v>
      </c>
      <c r="T14" s="1157">
        <v>0</v>
      </c>
      <c r="U14" s="1112">
        <v>0</v>
      </c>
      <c r="V14" s="1157">
        <v>0</v>
      </c>
      <c r="W14" s="1112">
        <v>0</v>
      </c>
      <c r="X14" s="725">
        <v>32</v>
      </c>
      <c r="Y14" s="699">
        <v>8.6053405281151269E-4</v>
      </c>
      <c r="Z14" s="1113">
        <v>4796110</v>
      </c>
      <c r="AA14" s="699">
        <v>0.10308685102017863</v>
      </c>
    </row>
    <row r="15" spans="1:27" s="21" customFormat="1" ht="53.25" customHeight="1">
      <c r="A15" s="698" t="s">
        <v>174</v>
      </c>
      <c r="B15" s="1157">
        <v>204</v>
      </c>
      <c r="C15" s="1112">
        <v>890922.90999999992</v>
      </c>
      <c r="D15" s="1157">
        <v>3873</v>
      </c>
      <c r="E15" s="1112">
        <v>718183.66</v>
      </c>
      <c r="F15" s="1157">
        <v>52</v>
      </c>
      <c r="G15" s="1112">
        <v>18926.64</v>
      </c>
      <c r="H15" s="1157">
        <v>0</v>
      </c>
      <c r="I15" s="1112">
        <v>0</v>
      </c>
      <c r="J15" s="1157">
        <v>4129</v>
      </c>
      <c r="K15" s="1112">
        <v>1628033.2099999997</v>
      </c>
      <c r="L15" s="1157">
        <v>0</v>
      </c>
      <c r="M15" s="1112">
        <v>0</v>
      </c>
      <c r="N15" s="1157">
        <v>159</v>
      </c>
      <c r="O15" s="1112">
        <v>287210252.58999997</v>
      </c>
      <c r="P15" s="1157">
        <v>291</v>
      </c>
      <c r="Q15" s="1112">
        <v>86584.71</v>
      </c>
      <c r="R15" s="1157">
        <v>0</v>
      </c>
      <c r="S15" s="1112">
        <v>0</v>
      </c>
      <c r="T15" s="1157">
        <v>0</v>
      </c>
      <c r="U15" s="1112">
        <v>0</v>
      </c>
      <c r="V15" s="1157">
        <v>7</v>
      </c>
      <c r="W15" s="1112">
        <v>295750</v>
      </c>
      <c r="X15" s="725">
        <v>4586</v>
      </c>
      <c r="Y15" s="699">
        <v>0.12332528644354991</v>
      </c>
      <c r="Z15" s="1113">
        <v>289220620.50999993</v>
      </c>
      <c r="AA15" s="699">
        <v>6.2164635545218898</v>
      </c>
    </row>
    <row r="16" spans="1:27" s="21" customFormat="1" ht="53.25" customHeight="1">
      <c r="A16" s="698" t="s">
        <v>175</v>
      </c>
      <c r="B16" s="1157">
        <v>42110</v>
      </c>
      <c r="C16" s="1112">
        <v>12606589.995000001</v>
      </c>
      <c r="D16" s="1157">
        <v>73285</v>
      </c>
      <c r="E16" s="1112">
        <v>9012774.3339999989</v>
      </c>
      <c r="F16" s="1157">
        <v>1667</v>
      </c>
      <c r="G16" s="1112">
        <v>687703.58299999998</v>
      </c>
      <c r="H16" s="1157">
        <v>0</v>
      </c>
      <c r="I16" s="1112">
        <v>0</v>
      </c>
      <c r="J16" s="1157">
        <v>117062</v>
      </c>
      <c r="K16" s="1112">
        <v>22307067.912</v>
      </c>
      <c r="L16" s="1157">
        <v>0</v>
      </c>
      <c r="M16" s="1112">
        <v>0</v>
      </c>
      <c r="N16" s="1157">
        <v>55140</v>
      </c>
      <c r="O16" s="1112">
        <v>150820113.065</v>
      </c>
      <c r="P16" s="1157">
        <v>1877</v>
      </c>
      <c r="Q16" s="1112">
        <v>565390.83700000006</v>
      </c>
      <c r="R16" s="1157">
        <v>14973</v>
      </c>
      <c r="S16" s="1112">
        <v>29453660.18</v>
      </c>
      <c r="T16" s="1157">
        <v>0</v>
      </c>
      <c r="U16" s="1112">
        <v>0</v>
      </c>
      <c r="V16" s="1157">
        <v>11579</v>
      </c>
      <c r="W16" s="1112">
        <v>3840450</v>
      </c>
      <c r="X16" s="725">
        <v>200631</v>
      </c>
      <c r="Y16" s="699">
        <v>5.3953064859258308</v>
      </c>
      <c r="Z16" s="1113">
        <v>206986681.99399999</v>
      </c>
      <c r="AA16" s="699">
        <v>4.4489399221195018</v>
      </c>
    </row>
    <row r="17" spans="1:27" s="21" customFormat="1" ht="53.25" customHeight="1">
      <c r="A17" s="698" t="s">
        <v>176</v>
      </c>
      <c r="B17" s="1157">
        <v>5067</v>
      </c>
      <c r="C17" s="1112">
        <v>1634607.916</v>
      </c>
      <c r="D17" s="1157">
        <v>25261</v>
      </c>
      <c r="E17" s="1112">
        <v>5580542.2429999998</v>
      </c>
      <c r="F17" s="1157">
        <v>0</v>
      </c>
      <c r="G17" s="1112">
        <v>0</v>
      </c>
      <c r="H17" s="1157">
        <v>0</v>
      </c>
      <c r="I17" s="1112">
        <v>0</v>
      </c>
      <c r="J17" s="1157">
        <v>30328</v>
      </c>
      <c r="K17" s="1112">
        <v>7215150.1589999991</v>
      </c>
      <c r="L17" s="1157">
        <v>0</v>
      </c>
      <c r="M17" s="1112">
        <v>0</v>
      </c>
      <c r="N17" s="1157">
        <v>241</v>
      </c>
      <c r="O17" s="1112">
        <v>144261505.68641099</v>
      </c>
      <c r="P17" s="1157">
        <v>109</v>
      </c>
      <c r="Q17" s="1112">
        <v>22393.710999999999</v>
      </c>
      <c r="R17" s="1157">
        <v>1619</v>
      </c>
      <c r="S17" s="1112">
        <v>2975345.77</v>
      </c>
      <c r="T17" s="1157">
        <v>0</v>
      </c>
      <c r="U17" s="1112">
        <v>0</v>
      </c>
      <c r="V17" s="1157">
        <v>2965</v>
      </c>
      <c r="W17" s="1112">
        <v>4160500</v>
      </c>
      <c r="X17" s="725">
        <v>35262</v>
      </c>
      <c r="Y17" s="699">
        <v>0.94825474281998623</v>
      </c>
      <c r="Z17" s="1113">
        <v>158634895.32641101</v>
      </c>
      <c r="AA17" s="699">
        <v>3.4096740527459466</v>
      </c>
    </row>
    <row r="18" spans="1:27" s="21" customFormat="1" ht="53.25" customHeight="1">
      <c r="A18" s="698" t="s">
        <v>177</v>
      </c>
      <c r="B18" s="1157">
        <v>282754</v>
      </c>
      <c r="C18" s="1112">
        <v>99776640.082000002</v>
      </c>
      <c r="D18" s="1157">
        <v>12170</v>
      </c>
      <c r="E18" s="1112">
        <v>2781039.3489999999</v>
      </c>
      <c r="F18" s="1157">
        <v>15251</v>
      </c>
      <c r="G18" s="1112">
        <v>6618515.1569999997</v>
      </c>
      <c r="H18" s="1157">
        <v>0</v>
      </c>
      <c r="I18" s="1112">
        <v>0</v>
      </c>
      <c r="J18" s="1157">
        <v>310175</v>
      </c>
      <c r="K18" s="1112">
        <v>109176194.58800001</v>
      </c>
      <c r="L18" s="1157">
        <v>0</v>
      </c>
      <c r="M18" s="1112">
        <v>0</v>
      </c>
      <c r="N18" s="1157">
        <v>1218</v>
      </c>
      <c r="O18" s="1112">
        <v>571710991.50874007</v>
      </c>
      <c r="P18" s="1157">
        <v>2104</v>
      </c>
      <c r="Q18" s="1112">
        <v>373363.29800000001</v>
      </c>
      <c r="R18" s="1157">
        <v>13864</v>
      </c>
      <c r="S18" s="1112">
        <v>16350880.017000001</v>
      </c>
      <c r="T18" s="1157">
        <v>589</v>
      </c>
      <c r="U18" s="1112">
        <v>190217.59599999999</v>
      </c>
      <c r="V18" s="1157">
        <v>5519</v>
      </c>
      <c r="W18" s="1112">
        <v>2167805.5</v>
      </c>
      <c r="X18" s="725">
        <v>333469</v>
      </c>
      <c r="Y18" s="699">
        <v>8.967544689281322</v>
      </c>
      <c r="Z18" s="1113">
        <v>699969452.50774014</v>
      </c>
      <c r="AA18" s="699">
        <v>15.045035803878854</v>
      </c>
    </row>
    <row r="19" spans="1:27" s="21" customFormat="1" ht="53.25" customHeight="1">
      <c r="A19" s="698" t="s">
        <v>178</v>
      </c>
      <c r="B19" s="1157">
        <v>1</v>
      </c>
      <c r="C19" s="1112">
        <v>476.49199999999996</v>
      </c>
      <c r="D19" s="1157">
        <v>22</v>
      </c>
      <c r="E19" s="1112">
        <v>2867.3789999999999</v>
      </c>
      <c r="F19" s="1157">
        <v>445</v>
      </c>
      <c r="G19" s="1112">
        <v>289000</v>
      </c>
      <c r="H19" s="1157">
        <v>0</v>
      </c>
      <c r="I19" s="1112">
        <v>0</v>
      </c>
      <c r="J19" s="1157">
        <v>468</v>
      </c>
      <c r="K19" s="1112">
        <v>292343.87100000004</v>
      </c>
      <c r="L19" s="1157">
        <v>0</v>
      </c>
      <c r="M19" s="1112">
        <v>0</v>
      </c>
      <c r="N19" s="1157">
        <v>0</v>
      </c>
      <c r="O19" s="1112">
        <v>0</v>
      </c>
      <c r="P19" s="1157">
        <v>0</v>
      </c>
      <c r="Q19" s="1112">
        <v>0</v>
      </c>
      <c r="R19" s="1157">
        <v>0</v>
      </c>
      <c r="S19" s="1112">
        <v>0</v>
      </c>
      <c r="T19" s="1157">
        <v>0</v>
      </c>
      <c r="U19" s="1112">
        <v>0</v>
      </c>
      <c r="V19" s="1157">
        <v>248</v>
      </c>
      <c r="W19" s="1112">
        <v>74490.52</v>
      </c>
      <c r="X19" s="725">
        <v>716</v>
      </c>
      <c r="Y19" s="699">
        <v>1.9254449431657595E-2</v>
      </c>
      <c r="Z19" s="1113">
        <v>366834.39100000006</v>
      </c>
      <c r="AA19" s="699">
        <v>7.8846820056451914E-3</v>
      </c>
    </row>
    <row r="20" spans="1:27" s="21" customFormat="1" ht="53.25" customHeight="1">
      <c r="A20" s="698" t="s">
        <v>179</v>
      </c>
      <c r="B20" s="1157">
        <v>96294</v>
      </c>
      <c r="C20" s="1112">
        <v>38261532.640679903</v>
      </c>
      <c r="D20" s="1157">
        <v>72828</v>
      </c>
      <c r="E20" s="1112">
        <v>56555002.919750512</v>
      </c>
      <c r="F20" s="1157">
        <v>33388</v>
      </c>
      <c r="G20" s="1112">
        <v>47385302.773839802</v>
      </c>
      <c r="H20" s="1157">
        <v>0</v>
      </c>
      <c r="I20" s="1112">
        <v>0</v>
      </c>
      <c r="J20" s="1157">
        <v>202510</v>
      </c>
      <c r="K20" s="1112">
        <v>142201838.33427024</v>
      </c>
      <c r="L20" s="1157">
        <v>1166</v>
      </c>
      <c r="M20" s="1112">
        <v>119363.67458000001</v>
      </c>
      <c r="N20" s="1157">
        <v>505</v>
      </c>
      <c r="O20" s="1112">
        <v>160867684.898339</v>
      </c>
      <c r="P20" s="1157">
        <v>1774</v>
      </c>
      <c r="Q20" s="1112">
        <v>1129977.3048899998</v>
      </c>
      <c r="R20" s="1157">
        <v>2636</v>
      </c>
      <c r="S20" s="1112">
        <v>3819648.27</v>
      </c>
      <c r="T20" s="1157">
        <v>355</v>
      </c>
      <c r="U20" s="1112">
        <v>312484.28999999998</v>
      </c>
      <c r="V20" s="1157">
        <v>174310</v>
      </c>
      <c r="W20" s="1112">
        <v>45952215</v>
      </c>
      <c r="X20" s="725">
        <v>383256</v>
      </c>
      <c r="Y20" s="699">
        <v>10.306401217010285</v>
      </c>
      <c r="Z20" s="1113">
        <v>354403211.77207923</v>
      </c>
      <c r="AA20" s="699">
        <v>7.617488150401293</v>
      </c>
    </row>
    <row r="21" spans="1:27" s="21" customFormat="1" ht="53.25" customHeight="1">
      <c r="A21" s="698" t="s">
        <v>180</v>
      </c>
      <c r="B21" s="1157">
        <v>4332</v>
      </c>
      <c r="C21" s="1112">
        <v>2521307.16</v>
      </c>
      <c r="D21" s="1157">
        <v>47240</v>
      </c>
      <c r="E21" s="1112">
        <v>8910165.1400000006</v>
      </c>
      <c r="F21" s="1157">
        <v>149</v>
      </c>
      <c r="G21" s="1112">
        <v>176365.55</v>
      </c>
      <c r="H21" s="1157">
        <v>0</v>
      </c>
      <c r="I21" s="1112">
        <v>0</v>
      </c>
      <c r="J21" s="1157">
        <v>51721</v>
      </c>
      <c r="K21" s="1112">
        <v>11607837.85</v>
      </c>
      <c r="L21" s="1157">
        <v>49593</v>
      </c>
      <c r="M21" s="1112">
        <v>8881276.6000000015</v>
      </c>
      <c r="N21" s="1157">
        <v>45751</v>
      </c>
      <c r="O21" s="1112">
        <v>95490955.070000008</v>
      </c>
      <c r="P21" s="1157">
        <v>131</v>
      </c>
      <c r="Q21" s="1112">
        <v>90540.2</v>
      </c>
      <c r="R21" s="1157">
        <v>0</v>
      </c>
      <c r="S21" s="1112">
        <v>0</v>
      </c>
      <c r="T21" s="1157">
        <v>0</v>
      </c>
      <c r="U21" s="1112">
        <v>0</v>
      </c>
      <c r="V21" s="1157">
        <v>29552</v>
      </c>
      <c r="W21" s="1112">
        <v>12311250</v>
      </c>
      <c r="X21" s="725">
        <v>176748</v>
      </c>
      <c r="Y21" s="699">
        <v>4.7530522739477892</v>
      </c>
      <c r="Z21" s="1113">
        <v>128381859.72</v>
      </c>
      <c r="AA21" s="699">
        <v>2.7594199563081561</v>
      </c>
    </row>
    <row r="22" spans="1:27" s="21" customFormat="1" ht="53.25" customHeight="1">
      <c r="A22" s="700" t="s">
        <v>181</v>
      </c>
      <c r="B22" s="1157">
        <v>6252</v>
      </c>
      <c r="C22" s="1112">
        <v>2528818.6045299997</v>
      </c>
      <c r="D22" s="1157">
        <v>2026</v>
      </c>
      <c r="E22" s="1112">
        <v>610398.05081000004</v>
      </c>
      <c r="F22" s="1157">
        <v>72</v>
      </c>
      <c r="G22" s="1112">
        <v>41752.067289999999</v>
      </c>
      <c r="H22" s="1157">
        <v>0</v>
      </c>
      <c r="I22" s="1112">
        <v>0</v>
      </c>
      <c r="J22" s="1157">
        <v>8350</v>
      </c>
      <c r="K22" s="1112">
        <v>3180968.7226300002</v>
      </c>
      <c r="L22" s="1157">
        <v>17</v>
      </c>
      <c r="M22" s="1112">
        <v>19809.807000000001</v>
      </c>
      <c r="N22" s="1157">
        <v>43</v>
      </c>
      <c r="O22" s="1112">
        <v>13491504.351</v>
      </c>
      <c r="P22" s="1157">
        <v>0</v>
      </c>
      <c r="Q22" s="1112">
        <v>0</v>
      </c>
      <c r="R22" s="1157">
        <v>0</v>
      </c>
      <c r="S22" s="1112">
        <v>0</v>
      </c>
      <c r="T22" s="1157">
        <v>0</v>
      </c>
      <c r="U22" s="1112">
        <v>0</v>
      </c>
      <c r="V22" s="1157">
        <v>0</v>
      </c>
      <c r="W22" s="1112">
        <v>0</v>
      </c>
      <c r="X22" s="725">
        <v>8410</v>
      </c>
      <c r="Y22" s="699">
        <v>0.22615910575452566</v>
      </c>
      <c r="Z22" s="1113">
        <v>16692282.88063</v>
      </c>
      <c r="AA22" s="699">
        <v>0.35878136208347655</v>
      </c>
    </row>
    <row r="23" spans="1:27" s="21" customFormat="1" ht="53.25" customHeight="1">
      <c r="A23" s="698" t="s">
        <v>182</v>
      </c>
      <c r="B23" s="1157">
        <v>10276</v>
      </c>
      <c r="C23" s="1112">
        <v>2873194</v>
      </c>
      <c r="D23" s="1157">
        <v>47131</v>
      </c>
      <c r="E23" s="1112">
        <v>10484487.725000001</v>
      </c>
      <c r="F23" s="1157">
        <v>4565</v>
      </c>
      <c r="G23" s="1112">
        <v>1185936</v>
      </c>
      <c r="H23" s="1157">
        <v>0</v>
      </c>
      <c r="I23" s="1112">
        <v>0</v>
      </c>
      <c r="J23" s="1157">
        <v>61972</v>
      </c>
      <c r="K23" s="1112">
        <v>14543617.725000001</v>
      </c>
      <c r="L23" s="1157">
        <v>0</v>
      </c>
      <c r="M23" s="1112">
        <v>0</v>
      </c>
      <c r="N23" s="1157">
        <v>275038</v>
      </c>
      <c r="O23" s="1112">
        <v>244269937.88412923</v>
      </c>
      <c r="P23" s="1157">
        <v>10380</v>
      </c>
      <c r="Q23" s="1112">
        <v>2172720</v>
      </c>
      <c r="R23" s="1157">
        <v>4923</v>
      </c>
      <c r="S23" s="1112">
        <v>14217425.933319999</v>
      </c>
      <c r="T23" s="1157">
        <v>0</v>
      </c>
      <c r="U23" s="1112">
        <v>0</v>
      </c>
      <c r="V23" s="1157">
        <v>7602</v>
      </c>
      <c r="W23" s="1112">
        <v>3366430</v>
      </c>
      <c r="X23" s="725">
        <v>359915</v>
      </c>
      <c r="Y23" s="699">
        <v>9.6787223005517369</v>
      </c>
      <c r="Z23" s="1113">
        <v>278570131.54244924</v>
      </c>
      <c r="AA23" s="699">
        <v>5.9875435819837382</v>
      </c>
    </row>
    <row r="24" spans="1:27" s="21" customFormat="1" ht="53.25" customHeight="1">
      <c r="A24" s="698" t="s">
        <v>183</v>
      </c>
      <c r="B24" s="1157">
        <v>17</v>
      </c>
      <c r="C24" s="1112">
        <v>1900</v>
      </c>
      <c r="D24" s="1157">
        <v>7118</v>
      </c>
      <c r="E24" s="1112">
        <v>684030</v>
      </c>
      <c r="F24" s="1157">
        <v>12079</v>
      </c>
      <c r="G24" s="1112">
        <v>1972901</v>
      </c>
      <c r="H24" s="1157">
        <v>0</v>
      </c>
      <c r="I24" s="1112">
        <v>0</v>
      </c>
      <c r="J24" s="1157">
        <v>19214</v>
      </c>
      <c r="K24" s="1112">
        <v>2658831</v>
      </c>
      <c r="L24" s="1157">
        <v>96</v>
      </c>
      <c r="M24" s="1112">
        <v>2891</v>
      </c>
      <c r="N24" s="1157">
        <v>4124</v>
      </c>
      <c r="O24" s="1112">
        <v>27991682</v>
      </c>
      <c r="P24" s="1157">
        <v>0</v>
      </c>
      <c r="Q24" s="1112">
        <v>0</v>
      </c>
      <c r="R24" s="1157">
        <v>0</v>
      </c>
      <c r="S24" s="1112">
        <v>0</v>
      </c>
      <c r="T24" s="1157">
        <v>0</v>
      </c>
      <c r="U24" s="1112">
        <v>0</v>
      </c>
      <c r="V24" s="1157">
        <v>4058</v>
      </c>
      <c r="W24" s="1112">
        <v>65282498.68</v>
      </c>
      <c r="X24" s="725">
        <v>27492</v>
      </c>
      <c r="Y24" s="699">
        <v>0.73930631812169079</v>
      </c>
      <c r="Z24" s="1113">
        <v>95935902.680000007</v>
      </c>
      <c r="AA24" s="699">
        <v>2.06203154370094</v>
      </c>
    </row>
    <row r="25" spans="1:27" s="21" customFormat="1" ht="53.25" customHeight="1">
      <c r="A25" s="698" t="s">
        <v>184</v>
      </c>
      <c r="B25" s="1157">
        <v>6745</v>
      </c>
      <c r="C25" s="1112">
        <v>4400464.2659999998</v>
      </c>
      <c r="D25" s="1157">
        <v>38685</v>
      </c>
      <c r="E25" s="1112">
        <v>17885432.206</v>
      </c>
      <c r="F25" s="1157">
        <v>201</v>
      </c>
      <c r="G25" s="1112">
        <v>50800</v>
      </c>
      <c r="H25" s="1157">
        <v>0</v>
      </c>
      <c r="I25" s="1112">
        <v>0</v>
      </c>
      <c r="J25" s="1157">
        <v>45631</v>
      </c>
      <c r="K25" s="1112">
        <v>22336696.471999999</v>
      </c>
      <c r="L25" s="1157">
        <v>1467</v>
      </c>
      <c r="M25" s="1112">
        <v>172496.642110001</v>
      </c>
      <c r="N25" s="1157">
        <v>0</v>
      </c>
      <c r="O25" s="1112">
        <v>75597579.825680003</v>
      </c>
      <c r="P25" s="1157">
        <v>1571</v>
      </c>
      <c r="Q25" s="1112">
        <v>541664.63199999998</v>
      </c>
      <c r="R25" s="1157">
        <v>5</v>
      </c>
      <c r="S25" s="1112">
        <v>2340</v>
      </c>
      <c r="T25" s="1157">
        <v>0</v>
      </c>
      <c r="U25" s="1112">
        <v>0</v>
      </c>
      <c r="V25" s="1157">
        <v>0</v>
      </c>
      <c r="W25" s="1112">
        <v>0</v>
      </c>
      <c r="X25" s="725">
        <v>48674</v>
      </c>
      <c r="Y25" s="699">
        <v>1.3089260777046114</v>
      </c>
      <c r="Z25" s="1113">
        <v>98650777.57179001</v>
      </c>
      <c r="AA25" s="699">
        <v>2.1203846472595282</v>
      </c>
    </row>
    <row r="26" spans="1:27" s="21" customFormat="1" ht="53.25" customHeight="1">
      <c r="A26" s="698" t="s">
        <v>796</v>
      </c>
      <c r="B26" s="1157">
        <v>0</v>
      </c>
      <c r="C26" s="1112">
        <v>26.874999999999545</v>
      </c>
      <c r="D26" s="1157">
        <v>114</v>
      </c>
      <c r="E26" s="1112">
        <v>42273.69000000001</v>
      </c>
      <c r="F26" s="1157">
        <v>61</v>
      </c>
      <c r="G26" s="1112">
        <v>44051</v>
      </c>
      <c r="H26" s="1157">
        <v>0</v>
      </c>
      <c r="I26" s="1112">
        <v>0</v>
      </c>
      <c r="J26" s="1157">
        <v>175</v>
      </c>
      <c r="K26" s="1112">
        <v>86351.565000000002</v>
      </c>
      <c r="L26" s="1157">
        <v>0</v>
      </c>
      <c r="M26" s="1112">
        <v>0</v>
      </c>
      <c r="N26" s="1157">
        <v>226</v>
      </c>
      <c r="O26" s="1112">
        <v>185917429.82999998</v>
      </c>
      <c r="P26" s="1157">
        <v>12</v>
      </c>
      <c r="Q26" s="1112">
        <v>446.05899999999997</v>
      </c>
      <c r="R26" s="1157">
        <v>0</v>
      </c>
      <c r="S26" s="1112">
        <v>0</v>
      </c>
      <c r="T26" s="1157">
        <v>0</v>
      </c>
      <c r="U26" s="1112">
        <v>0</v>
      </c>
      <c r="V26" s="1157">
        <v>29</v>
      </c>
      <c r="W26" s="1112">
        <v>23211920</v>
      </c>
      <c r="X26" s="725">
        <v>442</v>
      </c>
      <c r="Y26" s="699">
        <v>1.1886126604459018E-2</v>
      </c>
      <c r="Z26" s="1113">
        <v>209216147.454</v>
      </c>
      <c r="AA26" s="699">
        <v>4.4968597099745882</v>
      </c>
    </row>
    <row r="27" spans="1:27" s="21" customFormat="1" ht="53.25" customHeight="1">
      <c r="A27" s="698" t="s">
        <v>344</v>
      </c>
      <c r="B27" s="1157">
        <v>12654</v>
      </c>
      <c r="C27" s="1112">
        <v>5318664.0699999994</v>
      </c>
      <c r="D27" s="1157">
        <v>8704</v>
      </c>
      <c r="E27" s="1112">
        <v>2041510.45</v>
      </c>
      <c r="F27" s="1157">
        <v>43</v>
      </c>
      <c r="G27" s="1112">
        <v>8525</v>
      </c>
      <c r="H27" s="1157">
        <v>0</v>
      </c>
      <c r="I27" s="1112">
        <v>0</v>
      </c>
      <c r="J27" s="1157">
        <v>21401</v>
      </c>
      <c r="K27" s="1112">
        <v>7368699.5199999996</v>
      </c>
      <c r="L27" s="1157">
        <v>0</v>
      </c>
      <c r="M27" s="1112">
        <v>0</v>
      </c>
      <c r="N27" s="1157">
        <v>8</v>
      </c>
      <c r="O27" s="1112">
        <v>85324260.269999996</v>
      </c>
      <c r="P27" s="1157">
        <v>113</v>
      </c>
      <c r="Q27" s="1112">
        <v>12521.1</v>
      </c>
      <c r="R27" s="1157">
        <v>0</v>
      </c>
      <c r="S27" s="1112">
        <v>0</v>
      </c>
      <c r="T27" s="1157">
        <v>0</v>
      </c>
      <c r="U27" s="1112">
        <v>0</v>
      </c>
      <c r="V27" s="1157">
        <v>7792</v>
      </c>
      <c r="W27" s="1112">
        <v>3001410</v>
      </c>
      <c r="X27" s="725">
        <v>29314</v>
      </c>
      <c r="Y27" s="699">
        <v>0.78830297575364638</v>
      </c>
      <c r="Z27" s="1113">
        <v>95706890.889999986</v>
      </c>
      <c r="AA27" s="699">
        <v>2.0571091994933224</v>
      </c>
    </row>
    <row r="28" spans="1:27" s="21" customFormat="1" ht="53.25" customHeight="1">
      <c r="A28" s="698" t="s">
        <v>185</v>
      </c>
      <c r="B28" s="1157">
        <v>91262</v>
      </c>
      <c r="C28" s="1112">
        <v>29753986.940000001</v>
      </c>
      <c r="D28" s="1157">
        <v>388305</v>
      </c>
      <c r="E28" s="1112">
        <v>86471196.840000004</v>
      </c>
      <c r="F28" s="1157">
        <v>39089</v>
      </c>
      <c r="G28" s="1112">
        <v>7592566.5700000003</v>
      </c>
      <c r="H28" s="1157">
        <v>0</v>
      </c>
      <c r="I28" s="1112">
        <v>0</v>
      </c>
      <c r="J28" s="1157">
        <v>518656</v>
      </c>
      <c r="K28" s="1112">
        <v>123817750.35000001</v>
      </c>
      <c r="L28" s="1157">
        <v>14216</v>
      </c>
      <c r="M28" s="1112">
        <v>381954.02999999997</v>
      </c>
      <c r="N28" s="1157">
        <v>509</v>
      </c>
      <c r="O28" s="1112">
        <v>236391823.85799998</v>
      </c>
      <c r="P28" s="1157">
        <v>3737</v>
      </c>
      <c r="Q28" s="1112">
        <v>1703676.9600000002</v>
      </c>
      <c r="R28" s="1157">
        <v>342</v>
      </c>
      <c r="S28" s="1112">
        <v>420331.69</v>
      </c>
      <c r="T28" s="1157">
        <v>505</v>
      </c>
      <c r="U28" s="1112">
        <v>501213.94</v>
      </c>
      <c r="V28" s="1157">
        <v>26102</v>
      </c>
      <c r="W28" s="1112">
        <v>12235500</v>
      </c>
      <c r="X28" s="725">
        <v>564067</v>
      </c>
      <c r="Y28" s="699">
        <v>15.168714423975985</v>
      </c>
      <c r="Z28" s="1113">
        <v>375452250.82800001</v>
      </c>
      <c r="AA28" s="699">
        <v>8.0699129599397796</v>
      </c>
    </row>
    <row r="29" spans="1:27" s="21" customFormat="1" ht="53.25" customHeight="1">
      <c r="A29" s="698" t="s">
        <v>186</v>
      </c>
      <c r="B29" s="1157">
        <v>11451</v>
      </c>
      <c r="C29" s="1112">
        <v>4338568.4250000007</v>
      </c>
      <c r="D29" s="1157">
        <v>8951</v>
      </c>
      <c r="E29" s="1112">
        <v>3619686.0019999999</v>
      </c>
      <c r="F29" s="1157">
        <v>215</v>
      </c>
      <c r="G29" s="1112">
        <v>163773.049</v>
      </c>
      <c r="H29" s="1157">
        <v>0</v>
      </c>
      <c r="I29" s="1112">
        <v>0</v>
      </c>
      <c r="J29" s="1157">
        <v>20617</v>
      </c>
      <c r="K29" s="1112">
        <v>8122027.4759999998</v>
      </c>
      <c r="L29" s="1157">
        <v>0</v>
      </c>
      <c r="M29" s="1112">
        <v>0</v>
      </c>
      <c r="N29" s="1157">
        <v>1153</v>
      </c>
      <c r="O29" s="1112">
        <v>61005388.791440003</v>
      </c>
      <c r="P29" s="1157">
        <v>589</v>
      </c>
      <c r="Q29" s="1112">
        <v>308140.57</v>
      </c>
      <c r="R29" s="1157">
        <v>0</v>
      </c>
      <c r="S29" s="1112">
        <v>0</v>
      </c>
      <c r="T29" s="1157">
        <v>0</v>
      </c>
      <c r="U29" s="1112">
        <v>0</v>
      </c>
      <c r="V29" s="1157">
        <v>12160</v>
      </c>
      <c r="W29" s="1112">
        <v>11493900</v>
      </c>
      <c r="X29" s="725">
        <v>34519</v>
      </c>
      <c r="Y29" s="699">
        <v>0.92827421778126895</v>
      </c>
      <c r="Z29" s="1113">
        <v>80929456.837439999</v>
      </c>
      <c r="AA29" s="699">
        <v>1.7394853037451505</v>
      </c>
    </row>
    <row r="30" spans="1:27" s="21" customFormat="1" ht="53.25" customHeight="1">
      <c r="A30" s="701" t="s">
        <v>187</v>
      </c>
      <c r="B30" s="1157">
        <v>17166</v>
      </c>
      <c r="C30" s="1112">
        <v>7077477</v>
      </c>
      <c r="D30" s="1157">
        <v>7728</v>
      </c>
      <c r="E30" s="1112">
        <v>2506143</v>
      </c>
      <c r="F30" s="1157">
        <v>1361</v>
      </c>
      <c r="G30" s="1112">
        <v>568639</v>
      </c>
      <c r="H30" s="1157">
        <v>0</v>
      </c>
      <c r="I30" s="1112">
        <v>0</v>
      </c>
      <c r="J30" s="1157">
        <v>26255</v>
      </c>
      <c r="K30" s="1112">
        <v>10152259</v>
      </c>
      <c r="L30" s="1157">
        <v>0</v>
      </c>
      <c r="M30" s="1112">
        <v>0</v>
      </c>
      <c r="N30" s="1157">
        <v>63</v>
      </c>
      <c r="O30" s="1112">
        <v>43214476</v>
      </c>
      <c r="P30" s="1157">
        <v>616</v>
      </c>
      <c r="Q30" s="1112">
        <v>340029</v>
      </c>
      <c r="R30" s="1157">
        <v>0</v>
      </c>
      <c r="S30" s="1112">
        <v>0</v>
      </c>
      <c r="T30" s="1157">
        <v>0</v>
      </c>
      <c r="U30" s="1112">
        <v>0</v>
      </c>
      <c r="V30" s="1157">
        <v>13133</v>
      </c>
      <c r="W30" s="1112">
        <v>6459450</v>
      </c>
      <c r="X30" s="725">
        <v>40067</v>
      </c>
      <c r="Y30" s="699">
        <v>1.0774693091874648</v>
      </c>
      <c r="Z30" s="1113">
        <v>60166214</v>
      </c>
      <c r="AA30" s="699">
        <v>1.2932033541904138</v>
      </c>
    </row>
    <row r="31" spans="1:27" s="21" customFormat="1" ht="60.75" customHeight="1">
      <c r="A31" s="702" t="s">
        <v>270</v>
      </c>
      <c r="B31" s="1162">
        <v>1218988</v>
      </c>
      <c r="C31" s="1114">
        <v>387372048.06020987</v>
      </c>
      <c r="D31" s="1162">
        <v>1017057</v>
      </c>
      <c r="E31" s="1114">
        <v>277452448.04356045</v>
      </c>
      <c r="F31" s="1162">
        <v>380046</v>
      </c>
      <c r="G31" s="1114">
        <v>146757717.67212981</v>
      </c>
      <c r="H31" s="1162">
        <v>16</v>
      </c>
      <c r="I31" s="1114">
        <v>1517</v>
      </c>
      <c r="J31" s="1162">
        <v>2616107</v>
      </c>
      <c r="K31" s="1114">
        <v>811583730.77590024</v>
      </c>
      <c r="L31" s="1162">
        <v>66555</v>
      </c>
      <c r="M31" s="1114">
        <v>9577791.7536900025</v>
      </c>
      <c r="N31" s="1162">
        <v>389620</v>
      </c>
      <c r="O31" s="1114">
        <v>2939050501.8351793</v>
      </c>
      <c r="P31" s="1162">
        <v>31487</v>
      </c>
      <c r="Q31" s="1114">
        <v>11126877.660890002</v>
      </c>
      <c r="R31" s="1162">
        <v>108792</v>
      </c>
      <c r="S31" s="1114">
        <v>222839193.14232001</v>
      </c>
      <c r="T31" s="1162">
        <v>2539</v>
      </c>
      <c r="U31" s="1114">
        <v>2121631.0090000001</v>
      </c>
      <c r="V31" s="1162">
        <v>503521</v>
      </c>
      <c r="W31" s="1114">
        <v>656194702.0999999</v>
      </c>
      <c r="X31" s="1017">
        <v>3718621</v>
      </c>
      <c r="Y31" s="704">
        <v>100</v>
      </c>
      <c r="Z31" s="703">
        <v>4652494428.2769785</v>
      </c>
      <c r="AA31" s="704">
        <v>100</v>
      </c>
    </row>
  </sheetData>
  <mergeCells count="20">
    <mergeCell ref="D6:E6"/>
    <mergeCell ref="F6:G6"/>
    <mergeCell ref="H6:I6"/>
    <mergeCell ref="J6:K6"/>
    <mergeCell ref="A1:D1"/>
    <mergeCell ref="A2:D2"/>
    <mergeCell ref="A4:A8"/>
    <mergeCell ref="B6:C6"/>
    <mergeCell ref="Y3:AA3"/>
    <mergeCell ref="Y6:Y7"/>
    <mergeCell ref="AA6:AA7"/>
    <mergeCell ref="N5:O5"/>
    <mergeCell ref="X4:AA5"/>
    <mergeCell ref="T4:U5"/>
    <mergeCell ref="V4:W5"/>
    <mergeCell ref="L5:M5"/>
    <mergeCell ref="B4:O4"/>
    <mergeCell ref="P4:Q5"/>
    <mergeCell ref="R4:S5"/>
    <mergeCell ref="B5:K5"/>
  </mergeCells>
  <printOptions horizontalCentered="1"/>
  <pageMargins left="0.25" right="0.25" top="0.75" bottom="0.75" header="0.3" footer="0.3"/>
  <pageSetup paperSize="9" scale="2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E31"/>
  <sheetViews>
    <sheetView zoomScale="40" zoomScaleNormal="40" zoomScaleSheetLayoutView="10" workbookViewId="0">
      <selection sqref="A1:XFD1048576"/>
    </sheetView>
  </sheetViews>
  <sheetFormatPr defaultRowHeight="24"/>
  <cols>
    <col min="1" max="1" width="14.140625" style="204" customWidth="1"/>
    <col min="2" max="2" width="18.7109375" style="121" customWidth="1"/>
    <col min="3" max="3" width="27.28515625" style="204" bestFit="1" customWidth="1"/>
    <col min="4" max="4" width="16.28515625" style="121" bestFit="1" customWidth="1"/>
    <col min="5" max="5" width="27.28515625" style="204" bestFit="1" customWidth="1"/>
    <col min="6" max="6" width="16.28515625" style="121" bestFit="1" customWidth="1"/>
    <col min="7" max="7" width="25.5703125" style="204" bestFit="1" customWidth="1"/>
    <col min="8" max="8" width="11.5703125" style="121" bestFit="1" customWidth="1"/>
    <col min="9" max="9" width="17.85546875" style="204" bestFit="1" customWidth="1"/>
    <col min="10" max="10" width="18.7109375" style="121" bestFit="1" customWidth="1"/>
    <col min="11" max="11" width="27.28515625" style="204" bestFit="1" customWidth="1"/>
    <col min="12" max="12" width="14.140625" style="121" bestFit="1" customWidth="1"/>
    <col min="13" max="13" width="23.42578125" style="204" bestFit="1" customWidth="1"/>
    <col min="14" max="14" width="16.28515625" style="121" bestFit="1" customWidth="1"/>
    <col min="15" max="15" width="30.140625" style="204" bestFit="1" customWidth="1"/>
    <col min="16" max="16" width="14.140625" style="121" bestFit="1" customWidth="1"/>
    <col min="17" max="17" width="23.42578125" style="204" bestFit="1" customWidth="1"/>
    <col min="18" max="18" width="16.28515625" style="121" bestFit="1" customWidth="1"/>
    <col min="19" max="19" width="27.28515625" style="204" bestFit="1" customWidth="1"/>
    <col min="20" max="20" width="13" style="121" bestFit="1" customWidth="1"/>
    <col min="21" max="21" width="23.42578125" style="204" customWidth="1"/>
    <col min="22" max="22" width="16.28515625" style="121" bestFit="1" customWidth="1"/>
    <col min="23" max="23" width="27.28515625" style="204" bestFit="1" customWidth="1"/>
    <col min="24" max="24" width="18.7109375" style="121" bestFit="1" customWidth="1"/>
    <col min="25" max="25" width="14.140625" style="204" bestFit="1" customWidth="1"/>
    <col min="26" max="26" width="30.140625" style="204" bestFit="1" customWidth="1"/>
    <col min="27" max="27" width="14.140625" style="204" bestFit="1" customWidth="1"/>
    <col min="28" max="28" width="4.7109375" style="204" customWidth="1"/>
    <col min="29" max="29" width="14.140625" style="204" customWidth="1"/>
    <col min="30" max="30" width="17.140625" style="121" bestFit="1" customWidth="1"/>
    <col min="31" max="31" width="25.5703125" style="204" bestFit="1" customWidth="1"/>
    <col min="32" max="32" width="17.140625" style="121" bestFit="1" customWidth="1"/>
    <col min="33" max="33" width="23.42578125" style="204" bestFit="1" customWidth="1"/>
    <col min="34" max="34" width="17.140625" style="121" bestFit="1" customWidth="1"/>
    <col min="35" max="35" width="23.42578125" style="204" bestFit="1" customWidth="1"/>
    <col min="36" max="36" width="17.140625" style="121" bestFit="1" customWidth="1"/>
    <col min="37" max="37" width="23.42578125" style="204" customWidth="1"/>
    <col min="38" max="38" width="18.7109375" style="121" bestFit="1" customWidth="1"/>
    <col min="39" max="39" width="25.5703125" style="204" bestFit="1" customWidth="1"/>
    <col min="40" max="40" width="17.140625" style="121" bestFit="1" customWidth="1"/>
    <col min="41" max="41" width="21.7109375" style="204" customWidth="1"/>
    <col min="42" max="42" width="16.85546875" style="121" bestFit="1" customWidth="1"/>
    <col min="43" max="43" width="27.28515625" style="204" bestFit="1" customWidth="1"/>
    <col min="44" max="44" width="21.140625" style="121" customWidth="1"/>
    <col min="45" max="45" width="21.140625" style="204" customWidth="1"/>
    <col min="46" max="46" width="19.140625" style="121" customWidth="1"/>
    <col min="47" max="47" width="28.7109375" style="204" bestFit="1" customWidth="1"/>
    <col min="48" max="48" width="25.140625" style="121" customWidth="1"/>
    <col min="49" max="49" width="25.140625" style="204" customWidth="1"/>
    <col min="50" max="50" width="20" style="121" customWidth="1"/>
    <col min="51" max="51" width="28.7109375" style="204" bestFit="1" customWidth="1"/>
    <col min="52" max="52" width="18.28515625" style="121" bestFit="1" customWidth="1"/>
    <col min="53" max="53" width="13.7109375" style="204" bestFit="1" customWidth="1"/>
    <col min="54" max="54" width="26.5703125" style="204" bestFit="1" customWidth="1"/>
    <col min="55" max="55" width="13.7109375" style="204" bestFit="1" customWidth="1"/>
    <col min="56" max="56" width="3.28515625" style="204" customWidth="1"/>
    <col min="57" max="57" width="14.140625" style="204" customWidth="1"/>
    <col min="58" max="58" width="23.140625" style="121" customWidth="1"/>
    <col min="59" max="59" width="23.42578125" style="204" bestFit="1" customWidth="1"/>
    <col min="60" max="60" width="23.140625" style="121" customWidth="1"/>
    <col min="61" max="61" width="25.5703125" style="204" bestFit="1" customWidth="1"/>
    <col min="62" max="62" width="23.140625" style="121" customWidth="1"/>
    <col min="63" max="63" width="25.5703125" style="204" bestFit="1" customWidth="1"/>
    <col min="64" max="64" width="23.140625" style="121" customWidth="1"/>
    <col min="65" max="65" width="17.85546875" style="204" bestFit="1" customWidth="1"/>
    <col min="66" max="66" width="23.140625" style="121" customWidth="1"/>
    <col min="67" max="67" width="27.28515625" style="204" bestFit="1" customWidth="1"/>
    <col min="68" max="68" width="23.140625" style="121" customWidth="1"/>
    <col min="69" max="69" width="20.85546875" style="204" bestFit="1" customWidth="1"/>
    <col min="70" max="70" width="23.140625" style="121" customWidth="1"/>
    <col min="71" max="71" width="25.5703125" style="204" bestFit="1" customWidth="1"/>
    <col min="72" max="72" width="23.140625" style="121" customWidth="1"/>
    <col min="73" max="73" width="23.42578125" style="204" bestFit="1" customWidth="1"/>
    <col min="74" max="74" width="23.140625" style="121" customWidth="1"/>
    <col min="75" max="75" width="18.7109375" style="204" bestFit="1" customWidth="1"/>
    <col min="76" max="76" width="23.140625" style="121" customWidth="1"/>
    <col min="77" max="77" width="17.85546875" style="204" bestFit="1" customWidth="1"/>
    <col min="78" max="78" width="23.140625" style="121" customWidth="1"/>
    <col min="79" max="79" width="20.85546875" style="204" bestFit="1" customWidth="1"/>
    <col min="80" max="80" width="23.140625" style="121" customWidth="1"/>
    <col min="81" max="81" width="14.140625" style="204" bestFit="1" customWidth="1"/>
    <col min="82" max="82" width="26.5703125" style="204" bestFit="1" customWidth="1"/>
    <col min="83" max="83" width="14.140625" style="204" bestFit="1" customWidth="1"/>
    <col min="84" max="264" width="9" style="204"/>
    <col min="265" max="265" width="14.140625" style="204" customWidth="1"/>
    <col min="266" max="266" width="14.7109375" style="204" bestFit="1" customWidth="1"/>
    <col min="267" max="267" width="21.42578125" style="204" bestFit="1" customWidth="1"/>
    <col min="268" max="268" width="14.7109375" style="204" bestFit="1" customWidth="1"/>
    <col min="269" max="269" width="21.42578125" style="204" bestFit="1" customWidth="1"/>
    <col min="270" max="270" width="14.7109375" style="204" bestFit="1" customWidth="1"/>
    <col min="271" max="271" width="21.42578125" style="204" bestFit="1" customWidth="1"/>
    <col min="272" max="272" width="14.7109375" style="204" bestFit="1" customWidth="1"/>
    <col min="273" max="273" width="21.42578125" style="204" bestFit="1" customWidth="1"/>
    <col min="274" max="274" width="14.7109375" style="204" bestFit="1" customWidth="1"/>
    <col min="275" max="275" width="21.42578125" style="204" bestFit="1" customWidth="1"/>
    <col min="276" max="276" width="16.5703125" style="204" bestFit="1" customWidth="1"/>
    <col min="277" max="277" width="14.140625" style="204" bestFit="1" customWidth="1"/>
    <col min="278" max="278" width="16.5703125" style="204" bestFit="1" customWidth="1"/>
    <col min="279" max="279" width="14.140625" style="204" bestFit="1" customWidth="1"/>
    <col min="280" max="280" width="14.42578125" style="204" bestFit="1" customWidth="1"/>
    <col min="281" max="281" width="14.5703125" style="204" customWidth="1"/>
    <col min="282" max="282" width="13.85546875" style="204" bestFit="1" customWidth="1"/>
    <col min="283" max="283" width="14.5703125" style="204" customWidth="1"/>
    <col min="284" max="520" width="9" style="204"/>
    <col min="521" max="521" width="14.140625" style="204" customWidth="1"/>
    <col min="522" max="522" width="14.7109375" style="204" bestFit="1" customWidth="1"/>
    <col min="523" max="523" width="21.42578125" style="204" bestFit="1" customWidth="1"/>
    <col min="524" max="524" width="14.7109375" style="204" bestFit="1" customWidth="1"/>
    <col min="525" max="525" width="21.42578125" style="204" bestFit="1" customWidth="1"/>
    <col min="526" max="526" width="14.7109375" style="204" bestFit="1" customWidth="1"/>
    <col min="527" max="527" width="21.42578125" style="204" bestFit="1" customWidth="1"/>
    <col min="528" max="528" width="14.7109375" style="204" bestFit="1" customWidth="1"/>
    <col min="529" max="529" width="21.42578125" style="204" bestFit="1" customWidth="1"/>
    <col min="530" max="530" width="14.7109375" style="204" bestFit="1" customWidth="1"/>
    <col min="531" max="531" width="21.42578125" style="204" bestFit="1" customWidth="1"/>
    <col min="532" max="532" width="16.5703125" style="204" bestFit="1" customWidth="1"/>
    <col min="533" max="533" width="14.140625" style="204" bestFit="1" customWidth="1"/>
    <col min="534" max="534" width="16.5703125" style="204" bestFit="1" customWidth="1"/>
    <col min="535" max="535" width="14.140625" style="204" bestFit="1" customWidth="1"/>
    <col min="536" max="536" width="14.42578125" style="204" bestFit="1" customWidth="1"/>
    <col min="537" max="537" width="14.5703125" style="204" customWidth="1"/>
    <col min="538" max="538" width="13.85546875" style="204" bestFit="1" customWidth="1"/>
    <col min="539" max="539" width="14.5703125" style="204" customWidth="1"/>
    <col min="540" max="776" width="9" style="204"/>
    <col min="777" max="777" width="14.140625" style="204" customWidth="1"/>
    <col min="778" max="778" width="14.7109375" style="204" bestFit="1" customWidth="1"/>
    <col min="779" max="779" width="21.42578125" style="204" bestFit="1" customWidth="1"/>
    <col min="780" max="780" width="14.7109375" style="204" bestFit="1" customWidth="1"/>
    <col min="781" max="781" width="21.42578125" style="204" bestFit="1" customWidth="1"/>
    <col min="782" max="782" width="14.7109375" style="204" bestFit="1" customWidth="1"/>
    <col min="783" max="783" width="21.42578125" style="204" bestFit="1" customWidth="1"/>
    <col min="784" max="784" width="14.7109375" style="204" bestFit="1" customWidth="1"/>
    <col min="785" max="785" width="21.42578125" style="204" bestFit="1" customWidth="1"/>
    <col min="786" max="786" width="14.7109375" style="204" bestFit="1" customWidth="1"/>
    <col min="787" max="787" width="21.42578125" style="204" bestFit="1" customWidth="1"/>
    <col min="788" max="788" width="16.5703125" style="204" bestFit="1" customWidth="1"/>
    <col min="789" max="789" width="14.140625" style="204" bestFit="1" customWidth="1"/>
    <col min="790" max="790" width="16.5703125" style="204" bestFit="1" customWidth="1"/>
    <col min="791" max="791" width="14.140625" style="204" bestFit="1" customWidth="1"/>
    <col min="792" max="792" width="14.42578125" style="204" bestFit="1" customWidth="1"/>
    <col min="793" max="793" width="14.5703125" style="204" customWidth="1"/>
    <col min="794" max="794" width="13.85546875" style="204" bestFit="1" customWidth="1"/>
    <col min="795" max="795" width="14.5703125" style="204" customWidth="1"/>
    <col min="796" max="1032" width="9" style="204"/>
    <col min="1033" max="1033" width="14.140625" style="204" customWidth="1"/>
    <col min="1034" max="1034" width="14.7109375" style="204" bestFit="1" customWidth="1"/>
    <col min="1035" max="1035" width="21.42578125" style="204" bestFit="1" customWidth="1"/>
    <col min="1036" max="1036" width="14.7109375" style="204" bestFit="1" customWidth="1"/>
    <col min="1037" max="1037" width="21.42578125" style="204" bestFit="1" customWidth="1"/>
    <col min="1038" max="1038" width="14.7109375" style="204" bestFit="1" customWidth="1"/>
    <col min="1039" max="1039" width="21.42578125" style="204" bestFit="1" customWidth="1"/>
    <col min="1040" max="1040" width="14.7109375" style="204" bestFit="1" customWidth="1"/>
    <col min="1041" max="1041" width="21.42578125" style="204" bestFit="1" customWidth="1"/>
    <col min="1042" max="1042" width="14.7109375" style="204" bestFit="1" customWidth="1"/>
    <col min="1043" max="1043" width="21.42578125" style="204" bestFit="1" customWidth="1"/>
    <col min="1044" max="1044" width="16.5703125" style="204" bestFit="1" customWidth="1"/>
    <col min="1045" max="1045" width="14.140625" style="204" bestFit="1" customWidth="1"/>
    <col min="1046" max="1046" width="16.5703125" style="204" bestFit="1" customWidth="1"/>
    <col min="1047" max="1047" width="14.140625" style="204" bestFit="1" customWidth="1"/>
    <col min="1048" max="1048" width="14.42578125" style="204" bestFit="1" customWidth="1"/>
    <col min="1049" max="1049" width="14.5703125" style="204" customWidth="1"/>
    <col min="1050" max="1050" width="13.85546875" style="204" bestFit="1" customWidth="1"/>
    <col min="1051" max="1051" width="14.5703125" style="204" customWidth="1"/>
    <col min="1052" max="1288" width="9" style="204"/>
    <col min="1289" max="1289" width="14.140625" style="204" customWidth="1"/>
    <col min="1290" max="1290" width="14.7109375" style="204" bestFit="1" customWidth="1"/>
    <col min="1291" max="1291" width="21.42578125" style="204" bestFit="1" customWidth="1"/>
    <col min="1292" max="1292" width="14.7109375" style="204" bestFit="1" customWidth="1"/>
    <col min="1293" max="1293" width="21.42578125" style="204" bestFit="1" customWidth="1"/>
    <col min="1294" max="1294" width="14.7109375" style="204" bestFit="1" customWidth="1"/>
    <col min="1295" max="1295" width="21.42578125" style="204" bestFit="1" customWidth="1"/>
    <col min="1296" max="1296" width="14.7109375" style="204" bestFit="1" customWidth="1"/>
    <col min="1297" max="1297" width="21.42578125" style="204" bestFit="1" customWidth="1"/>
    <col min="1298" max="1298" width="14.7109375" style="204" bestFit="1" customWidth="1"/>
    <col min="1299" max="1299" width="21.42578125" style="204" bestFit="1" customWidth="1"/>
    <col min="1300" max="1300" width="16.5703125" style="204" bestFit="1" customWidth="1"/>
    <col min="1301" max="1301" width="14.140625" style="204" bestFit="1" customWidth="1"/>
    <col min="1302" max="1302" width="16.5703125" style="204" bestFit="1" customWidth="1"/>
    <col min="1303" max="1303" width="14.140625" style="204" bestFit="1" customWidth="1"/>
    <col min="1304" max="1304" width="14.42578125" style="204" bestFit="1" customWidth="1"/>
    <col min="1305" max="1305" width="14.5703125" style="204" customWidth="1"/>
    <col min="1306" max="1306" width="13.85546875" style="204" bestFit="1" customWidth="1"/>
    <col min="1307" max="1307" width="14.5703125" style="204" customWidth="1"/>
    <col min="1308" max="1544" width="9" style="204"/>
    <col min="1545" max="1545" width="14.140625" style="204" customWidth="1"/>
    <col min="1546" max="1546" width="14.7109375" style="204" bestFit="1" customWidth="1"/>
    <col min="1547" max="1547" width="21.42578125" style="204" bestFit="1" customWidth="1"/>
    <col min="1548" max="1548" width="14.7109375" style="204" bestFit="1" customWidth="1"/>
    <col min="1549" max="1549" width="21.42578125" style="204" bestFit="1" customWidth="1"/>
    <col min="1550" max="1550" width="14.7109375" style="204" bestFit="1" customWidth="1"/>
    <col min="1551" max="1551" width="21.42578125" style="204" bestFit="1" customWidth="1"/>
    <col min="1552" max="1552" width="14.7109375" style="204" bestFit="1" customWidth="1"/>
    <col min="1553" max="1553" width="21.42578125" style="204" bestFit="1" customWidth="1"/>
    <col min="1554" max="1554" width="14.7109375" style="204" bestFit="1" customWidth="1"/>
    <col min="1555" max="1555" width="21.42578125" style="204" bestFit="1" customWidth="1"/>
    <col min="1556" max="1556" width="16.5703125" style="204" bestFit="1" customWidth="1"/>
    <col min="1557" max="1557" width="14.140625" style="204" bestFit="1" customWidth="1"/>
    <col min="1558" max="1558" width="16.5703125" style="204" bestFit="1" customWidth="1"/>
    <col min="1559" max="1559" width="14.140625" style="204" bestFit="1" customWidth="1"/>
    <col min="1560" max="1560" width="14.42578125" style="204" bestFit="1" customWidth="1"/>
    <col min="1561" max="1561" width="14.5703125" style="204" customWidth="1"/>
    <col min="1562" max="1562" width="13.85546875" style="204" bestFit="1" customWidth="1"/>
    <col min="1563" max="1563" width="14.5703125" style="204" customWidth="1"/>
    <col min="1564" max="1800" width="9" style="204"/>
    <col min="1801" max="1801" width="14.140625" style="204" customWidth="1"/>
    <col min="1802" max="1802" width="14.7109375" style="204" bestFit="1" customWidth="1"/>
    <col min="1803" max="1803" width="21.42578125" style="204" bestFit="1" customWidth="1"/>
    <col min="1804" max="1804" width="14.7109375" style="204" bestFit="1" customWidth="1"/>
    <col min="1805" max="1805" width="21.42578125" style="204" bestFit="1" customWidth="1"/>
    <col min="1806" max="1806" width="14.7109375" style="204" bestFit="1" customWidth="1"/>
    <col min="1807" max="1807" width="21.42578125" style="204" bestFit="1" customWidth="1"/>
    <col min="1808" max="1808" width="14.7109375" style="204" bestFit="1" customWidth="1"/>
    <col min="1809" max="1809" width="21.42578125" style="204" bestFit="1" customWidth="1"/>
    <col min="1810" max="1810" width="14.7109375" style="204" bestFit="1" customWidth="1"/>
    <col min="1811" max="1811" width="21.42578125" style="204" bestFit="1" customWidth="1"/>
    <col min="1812" max="1812" width="16.5703125" style="204" bestFit="1" customWidth="1"/>
    <col min="1813" max="1813" width="14.140625" style="204" bestFit="1" customWidth="1"/>
    <col min="1814" max="1814" width="16.5703125" style="204" bestFit="1" customWidth="1"/>
    <col min="1815" max="1815" width="14.140625" style="204" bestFit="1" customWidth="1"/>
    <col min="1816" max="1816" width="14.42578125" style="204" bestFit="1" customWidth="1"/>
    <col min="1817" max="1817" width="14.5703125" style="204" customWidth="1"/>
    <col min="1818" max="1818" width="13.85546875" style="204" bestFit="1" customWidth="1"/>
    <col min="1819" max="1819" width="14.5703125" style="204" customWidth="1"/>
    <col min="1820" max="2056" width="9" style="204"/>
    <col min="2057" max="2057" width="14.140625" style="204" customWidth="1"/>
    <col min="2058" max="2058" width="14.7109375" style="204" bestFit="1" customWidth="1"/>
    <col min="2059" max="2059" width="21.42578125" style="204" bestFit="1" customWidth="1"/>
    <col min="2060" max="2060" width="14.7109375" style="204" bestFit="1" customWidth="1"/>
    <col min="2061" max="2061" width="21.42578125" style="204" bestFit="1" customWidth="1"/>
    <col min="2062" max="2062" width="14.7109375" style="204" bestFit="1" customWidth="1"/>
    <col min="2063" max="2063" width="21.42578125" style="204" bestFit="1" customWidth="1"/>
    <col min="2064" max="2064" width="14.7109375" style="204" bestFit="1" customWidth="1"/>
    <col min="2065" max="2065" width="21.42578125" style="204" bestFit="1" customWidth="1"/>
    <col min="2066" max="2066" width="14.7109375" style="204" bestFit="1" customWidth="1"/>
    <col min="2067" max="2067" width="21.42578125" style="204" bestFit="1" customWidth="1"/>
    <col min="2068" max="2068" width="16.5703125" style="204" bestFit="1" customWidth="1"/>
    <col min="2069" max="2069" width="14.140625" style="204" bestFit="1" customWidth="1"/>
    <col min="2070" max="2070" width="16.5703125" style="204" bestFit="1" customWidth="1"/>
    <col min="2071" max="2071" width="14.140625" style="204" bestFit="1" customWidth="1"/>
    <col min="2072" max="2072" width="14.42578125" style="204" bestFit="1" customWidth="1"/>
    <col min="2073" max="2073" width="14.5703125" style="204" customWidth="1"/>
    <col min="2074" max="2074" width="13.85546875" style="204" bestFit="1" customWidth="1"/>
    <col min="2075" max="2075" width="14.5703125" style="204" customWidth="1"/>
    <col min="2076" max="2312" width="9" style="204"/>
    <col min="2313" max="2313" width="14.140625" style="204" customWidth="1"/>
    <col min="2314" max="2314" width="14.7109375" style="204" bestFit="1" customWidth="1"/>
    <col min="2315" max="2315" width="21.42578125" style="204" bestFit="1" customWidth="1"/>
    <col min="2316" max="2316" width="14.7109375" style="204" bestFit="1" customWidth="1"/>
    <col min="2317" max="2317" width="21.42578125" style="204" bestFit="1" customWidth="1"/>
    <col min="2318" max="2318" width="14.7109375" style="204" bestFit="1" customWidth="1"/>
    <col min="2319" max="2319" width="21.42578125" style="204" bestFit="1" customWidth="1"/>
    <col min="2320" max="2320" width="14.7109375" style="204" bestFit="1" customWidth="1"/>
    <col min="2321" max="2321" width="21.42578125" style="204" bestFit="1" customWidth="1"/>
    <col min="2322" max="2322" width="14.7109375" style="204" bestFit="1" customWidth="1"/>
    <col min="2323" max="2323" width="21.42578125" style="204" bestFit="1" customWidth="1"/>
    <col min="2324" max="2324" width="16.5703125" style="204" bestFit="1" customWidth="1"/>
    <col min="2325" max="2325" width="14.140625" style="204" bestFit="1" customWidth="1"/>
    <col min="2326" max="2326" width="16.5703125" style="204" bestFit="1" customWidth="1"/>
    <col min="2327" max="2327" width="14.140625" style="204" bestFit="1" customWidth="1"/>
    <col min="2328" max="2328" width="14.42578125" style="204" bestFit="1" customWidth="1"/>
    <col min="2329" max="2329" width="14.5703125" style="204" customWidth="1"/>
    <col min="2330" max="2330" width="13.85546875" style="204" bestFit="1" customWidth="1"/>
    <col min="2331" max="2331" width="14.5703125" style="204" customWidth="1"/>
    <col min="2332" max="2568" width="9" style="204"/>
    <col min="2569" max="2569" width="14.140625" style="204" customWidth="1"/>
    <col min="2570" max="2570" width="14.7109375" style="204" bestFit="1" customWidth="1"/>
    <col min="2571" max="2571" width="21.42578125" style="204" bestFit="1" customWidth="1"/>
    <col min="2572" max="2572" width="14.7109375" style="204" bestFit="1" customWidth="1"/>
    <col min="2573" max="2573" width="21.42578125" style="204" bestFit="1" customWidth="1"/>
    <col min="2574" max="2574" width="14.7109375" style="204" bestFit="1" customWidth="1"/>
    <col min="2575" max="2575" width="21.42578125" style="204" bestFit="1" customWidth="1"/>
    <col min="2576" max="2576" width="14.7109375" style="204" bestFit="1" customWidth="1"/>
    <col min="2577" max="2577" width="21.42578125" style="204" bestFit="1" customWidth="1"/>
    <col min="2578" max="2578" width="14.7109375" style="204" bestFit="1" customWidth="1"/>
    <col min="2579" max="2579" width="21.42578125" style="204" bestFit="1" customWidth="1"/>
    <col min="2580" max="2580" width="16.5703125" style="204" bestFit="1" customWidth="1"/>
    <col min="2581" max="2581" width="14.140625" style="204" bestFit="1" customWidth="1"/>
    <col min="2582" max="2582" width="16.5703125" style="204" bestFit="1" customWidth="1"/>
    <col min="2583" max="2583" width="14.140625" style="204" bestFit="1" customWidth="1"/>
    <col min="2584" max="2584" width="14.42578125" style="204" bestFit="1" customWidth="1"/>
    <col min="2585" max="2585" width="14.5703125" style="204" customWidth="1"/>
    <col min="2586" max="2586" width="13.85546875" style="204" bestFit="1" customWidth="1"/>
    <col min="2587" max="2587" width="14.5703125" style="204" customWidth="1"/>
    <col min="2588" max="2824" width="9" style="204"/>
    <col min="2825" max="2825" width="14.140625" style="204" customWidth="1"/>
    <col min="2826" max="2826" width="14.7109375" style="204" bestFit="1" customWidth="1"/>
    <col min="2827" max="2827" width="21.42578125" style="204" bestFit="1" customWidth="1"/>
    <col min="2828" max="2828" width="14.7109375" style="204" bestFit="1" customWidth="1"/>
    <col min="2829" max="2829" width="21.42578125" style="204" bestFit="1" customWidth="1"/>
    <col min="2830" max="2830" width="14.7109375" style="204" bestFit="1" customWidth="1"/>
    <col min="2831" max="2831" width="21.42578125" style="204" bestFit="1" customWidth="1"/>
    <col min="2832" max="2832" width="14.7109375" style="204" bestFit="1" customWidth="1"/>
    <col min="2833" max="2833" width="21.42578125" style="204" bestFit="1" customWidth="1"/>
    <col min="2834" max="2834" width="14.7109375" style="204" bestFit="1" customWidth="1"/>
    <col min="2835" max="2835" width="21.42578125" style="204" bestFit="1" customWidth="1"/>
    <col min="2836" max="2836" width="16.5703125" style="204" bestFit="1" customWidth="1"/>
    <col min="2837" max="2837" width="14.140625" style="204" bestFit="1" customWidth="1"/>
    <col min="2838" max="2838" width="16.5703125" style="204" bestFit="1" customWidth="1"/>
    <col min="2839" max="2839" width="14.140625" style="204" bestFit="1" customWidth="1"/>
    <col min="2840" max="2840" width="14.42578125" style="204" bestFit="1" customWidth="1"/>
    <col min="2841" max="2841" width="14.5703125" style="204" customWidth="1"/>
    <col min="2842" max="2842" width="13.85546875" style="204" bestFit="1" customWidth="1"/>
    <col min="2843" max="2843" width="14.5703125" style="204" customWidth="1"/>
    <col min="2844" max="3080" width="9" style="204"/>
    <col min="3081" max="3081" width="14.140625" style="204" customWidth="1"/>
    <col min="3082" max="3082" width="14.7109375" style="204" bestFit="1" customWidth="1"/>
    <col min="3083" max="3083" width="21.42578125" style="204" bestFit="1" customWidth="1"/>
    <col min="3084" max="3084" width="14.7109375" style="204" bestFit="1" customWidth="1"/>
    <col min="3085" max="3085" width="21.42578125" style="204" bestFit="1" customWidth="1"/>
    <col min="3086" max="3086" width="14.7109375" style="204" bestFit="1" customWidth="1"/>
    <col min="3087" max="3087" width="21.42578125" style="204" bestFit="1" customWidth="1"/>
    <col min="3088" max="3088" width="14.7109375" style="204" bestFit="1" customWidth="1"/>
    <col min="3089" max="3089" width="21.42578125" style="204" bestFit="1" customWidth="1"/>
    <col min="3090" max="3090" width="14.7109375" style="204" bestFit="1" customWidth="1"/>
    <col min="3091" max="3091" width="21.42578125" style="204" bestFit="1" customWidth="1"/>
    <col min="3092" max="3092" width="16.5703125" style="204" bestFit="1" customWidth="1"/>
    <col min="3093" max="3093" width="14.140625" style="204" bestFit="1" customWidth="1"/>
    <col min="3094" max="3094" width="16.5703125" style="204" bestFit="1" customWidth="1"/>
    <col min="3095" max="3095" width="14.140625" style="204" bestFit="1" customWidth="1"/>
    <col min="3096" max="3096" width="14.42578125" style="204" bestFit="1" customWidth="1"/>
    <col min="3097" max="3097" width="14.5703125" style="204" customWidth="1"/>
    <col min="3098" max="3098" width="13.85546875" style="204" bestFit="1" customWidth="1"/>
    <col min="3099" max="3099" width="14.5703125" style="204" customWidth="1"/>
    <col min="3100" max="3336" width="9" style="204"/>
    <col min="3337" max="3337" width="14.140625" style="204" customWidth="1"/>
    <col min="3338" max="3338" width="14.7109375" style="204" bestFit="1" customWidth="1"/>
    <col min="3339" max="3339" width="21.42578125" style="204" bestFit="1" customWidth="1"/>
    <col min="3340" max="3340" width="14.7109375" style="204" bestFit="1" customWidth="1"/>
    <col min="3341" max="3341" width="21.42578125" style="204" bestFit="1" customWidth="1"/>
    <col min="3342" max="3342" width="14.7109375" style="204" bestFit="1" customWidth="1"/>
    <col min="3343" max="3343" width="21.42578125" style="204" bestFit="1" customWidth="1"/>
    <col min="3344" max="3344" width="14.7109375" style="204" bestFit="1" customWidth="1"/>
    <col min="3345" max="3345" width="21.42578125" style="204" bestFit="1" customWidth="1"/>
    <col min="3346" max="3346" width="14.7109375" style="204" bestFit="1" customWidth="1"/>
    <col min="3347" max="3347" width="21.42578125" style="204" bestFit="1" customWidth="1"/>
    <col min="3348" max="3348" width="16.5703125" style="204" bestFit="1" customWidth="1"/>
    <col min="3349" max="3349" width="14.140625" style="204" bestFit="1" customWidth="1"/>
    <col min="3350" max="3350" width="16.5703125" style="204" bestFit="1" customWidth="1"/>
    <col min="3351" max="3351" width="14.140625" style="204" bestFit="1" customWidth="1"/>
    <col min="3352" max="3352" width="14.42578125" style="204" bestFit="1" customWidth="1"/>
    <col min="3353" max="3353" width="14.5703125" style="204" customWidth="1"/>
    <col min="3354" max="3354" width="13.85546875" style="204" bestFit="1" customWidth="1"/>
    <col min="3355" max="3355" width="14.5703125" style="204" customWidth="1"/>
    <col min="3356" max="3592" width="9" style="204"/>
    <col min="3593" max="3593" width="14.140625" style="204" customWidth="1"/>
    <col min="3594" max="3594" width="14.7109375" style="204" bestFit="1" customWidth="1"/>
    <col min="3595" max="3595" width="21.42578125" style="204" bestFit="1" customWidth="1"/>
    <col min="3596" max="3596" width="14.7109375" style="204" bestFit="1" customWidth="1"/>
    <col min="3597" max="3597" width="21.42578125" style="204" bestFit="1" customWidth="1"/>
    <col min="3598" max="3598" width="14.7109375" style="204" bestFit="1" customWidth="1"/>
    <col min="3599" max="3599" width="21.42578125" style="204" bestFit="1" customWidth="1"/>
    <col min="3600" max="3600" width="14.7109375" style="204" bestFit="1" customWidth="1"/>
    <col min="3601" max="3601" width="21.42578125" style="204" bestFit="1" customWidth="1"/>
    <col min="3602" max="3602" width="14.7109375" style="204" bestFit="1" customWidth="1"/>
    <col min="3603" max="3603" width="21.42578125" style="204" bestFit="1" customWidth="1"/>
    <col min="3604" max="3604" width="16.5703125" style="204" bestFit="1" customWidth="1"/>
    <col min="3605" max="3605" width="14.140625" style="204" bestFit="1" customWidth="1"/>
    <col min="3606" max="3606" width="16.5703125" style="204" bestFit="1" customWidth="1"/>
    <col min="3607" max="3607" width="14.140625" style="204" bestFit="1" customWidth="1"/>
    <col min="3608" max="3608" width="14.42578125" style="204" bestFit="1" customWidth="1"/>
    <col min="3609" max="3609" width="14.5703125" style="204" customWidth="1"/>
    <col min="3610" max="3610" width="13.85546875" style="204" bestFit="1" customWidth="1"/>
    <col min="3611" max="3611" width="14.5703125" style="204" customWidth="1"/>
    <col min="3612" max="3848" width="9" style="204"/>
    <col min="3849" max="3849" width="14.140625" style="204" customWidth="1"/>
    <col min="3850" max="3850" width="14.7109375" style="204" bestFit="1" customWidth="1"/>
    <col min="3851" max="3851" width="21.42578125" style="204" bestFit="1" customWidth="1"/>
    <col min="3852" max="3852" width="14.7109375" style="204" bestFit="1" customWidth="1"/>
    <col min="3853" max="3853" width="21.42578125" style="204" bestFit="1" customWidth="1"/>
    <col min="3854" max="3854" width="14.7109375" style="204" bestFit="1" customWidth="1"/>
    <col min="3855" max="3855" width="21.42578125" style="204" bestFit="1" customWidth="1"/>
    <col min="3856" max="3856" width="14.7109375" style="204" bestFit="1" customWidth="1"/>
    <col min="3857" max="3857" width="21.42578125" style="204" bestFit="1" customWidth="1"/>
    <col min="3858" max="3858" width="14.7109375" style="204" bestFit="1" customWidth="1"/>
    <col min="3859" max="3859" width="21.42578125" style="204" bestFit="1" customWidth="1"/>
    <col min="3860" max="3860" width="16.5703125" style="204" bestFit="1" customWidth="1"/>
    <col min="3861" max="3861" width="14.140625" style="204" bestFit="1" customWidth="1"/>
    <col min="3862" max="3862" width="16.5703125" style="204" bestFit="1" customWidth="1"/>
    <col min="3863" max="3863" width="14.140625" style="204" bestFit="1" customWidth="1"/>
    <col min="3864" max="3864" width="14.42578125" style="204" bestFit="1" customWidth="1"/>
    <col min="3865" max="3865" width="14.5703125" style="204" customWidth="1"/>
    <col min="3866" max="3866" width="13.85546875" style="204" bestFit="1" customWidth="1"/>
    <col min="3867" max="3867" width="14.5703125" style="204" customWidth="1"/>
    <col min="3868" max="4104" width="9" style="204"/>
    <col min="4105" max="4105" width="14.140625" style="204" customWidth="1"/>
    <col min="4106" max="4106" width="14.7109375" style="204" bestFit="1" customWidth="1"/>
    <col min="4107" max="4107" width="21.42578125" style="204" bestFit="1" customWidth="1"/>
    <col min="4108" max="4108" width="14.7109375" style="204" bestFit="1" customWidth="1"/>
    <col min="4109" max="4109" width="21.42578125" style="204" bestFit="1" customWidth="1"/>
    <col min="4110" max="4110" width="14.7109375" style="204" bestFit="1" customWidth="1"/>
    <col min="4111" max="4111" width="21.42578125" style="204" bestFit="1" customWidth="1"/>
    <col min="4112" max="4112" width="14.7109375" style="204" bestFit="1" customWidth="1"/>
    <col min="4113" max="4113" width="21.42578125" style="204" bestFit="1" customWidth="1"/>
    <col min="4114" max="4114" width="14.7109375" style="204" bestFit="1" customWidth="1"/>
    <col min="4115" max="4115" width="21.42578125" style="204" bestFit="1" customWidth="1"/>
    <col min="4116" max="4116" width="16.5703125" style="204" bestFit="1" customWidth="1"/>
    <col min="4117" max="4117" width="14.140625" style="204" bestFit="1" customWidth="1"/>
    <col min="4118" max="4118" width="16.5703125" style="204" bestFit="1" customWidth="1"/>
    <col min="4119" max="4119" width="14.140625" style="204" bestFit="1" customWidth="1"/>
    <col min="4120" max="4120" width="14.42578125" style="204" bestFit="1" customWidth="1"/>
    <col min="4121" max="4121" width="14.5703125" style="204" customWidth="1"/>
    <col min="4122" max="4122" width="13.85546875" style="204" bestFit="1" customWidth="1"/>
    <col min="4123" max="4123" width="14.5703125" style="204" customWidth="1"/>
    <col min="4124" max="4360" width="9" style="204"/>
    <col min="4361" max="4361" width="14.140625" style="204" customWidth="1"/>
    <col min="4362" max="4362" width="14.7109375" style="204" bestFit="1" customWidth="1"/>
    <col min="4363" max="4363" width="21.42578125" style="204" bestFit="1" customWidth="1"/>
    <col min="4364" max="4364" width="14.7109375" style="204" bestFit="1" customWidth="1"/>
    <col min="4365" max="4365" width="21.42578125" style="204" bestFit="1" customWidth="1"/>
    <col min="4366" max="4366" width="14.7109375" style="204" bestFit="1" customWidth="1"/>
    <col min="4367" max="4367" width="21.42578125" style="204" bestFit="1" customWidth="1"/>
    <col min="4368" max="4368" width="14.7109375" style="204" bestFit="1" customWidth="1"/>
    <col min="4369" max="4369" width="21.42578125" style="204" bestFit="1" customWidth="1"/>
    <col min="4370" max="4370" width="14.7109375" style="204" bestFit="1" customWidth="1"/>
    <col min="4371" max="4371" width="21.42578125" style="204" bestFit="1" customWidth="1"/>
    <col min="4372" max="4372" width="16.5703125" style="204" bestFit="1" customWidth="1"/>
    <col min="4373" max="4373" width="14.140625" style="204" bestFit="1" customWidth="1"/>
    <col min="4374" max="4374" width="16.5703125" style="204" bestFit="1" customWidth="1"/>
    <col min="4375" max="4375" width="14.140625" style="204" bestFit="1" customWidth="1"/>
    <col min="4376" max="4376" width="14.42578125" style="204" bestFit="1" customWidth="1"/>
    <col min="4377" max="4377" width="14.5703125" style="204" customWidth="1"/>
    <col min="4378" max="4378" width="13.85546875" style="204" bestFit="1" customWidth="1"/>
    <col min="4379" max="4379" width="14.5703125" style="204" customWidth="1"/>
    <col min="4380" max="4616" width="9" style="204"/>
    <col min="4617" max="4617" width="14.140625" style="204" customWidth="1"/>
    <col min="4618" max="4618" width="14.7109375" style="204" bestFit="1" customWidth="1"/>
    <col min="4619" max="4619" width="21.42578125" style="204" bestFit="1" customWidth="1"/>
    <col min="4620" max="4620" width="14.7109375" style="204" bestFit="1" customWidth="1"/>
    <col min="4621" max="4621" width="21.42578125" style="204" bestFit="1" customWidth="1"/>
    <col min="4622" max="4622" width="14.7109375" style="204" bestFit="1" customWidth="1"/>
    <col min="4623" max="4623" width="21.42578125" style="204" bestFit="1" customWidth="1"/>
    <col min="4624" max="4624" width="14.7109375" style="204" bestFit="1" customWidth="1"/>
    <col min="4625" max="4625" width="21.42578125" style="204" bestFit="1" customWidth="1"/>
    <col min="4626" max="4626" width="14.7109375" style="204" bestFit="1" customWidth="1"/>
    <col min="4627" max="4627" width="21.42578125" style="204" bestFit="1" customWidth="1"/>
    <col min="4628" max="4628" width="16.5703125" style="204" bestFit="1" customWidth="1"/>
    <col min="4629" max="4629" width="14.140625" style="204" bestFit="1" customWidth="1"/>
    <col min="4630" max="4630" width="16.5703125" style="204" bestFit="1" customWidth="1"/>
    <col min="4631" max="4631" width="14.140625" style="204" bestFit="1" customWidth="1"/>
    <col min="4632" max="4632" width="14.42578125" style="204" bestFit="1" customWidth="1"/>
    <col min="4633" max="4633" width="14.5703125" style="204" customWidth="1"/>
    <col min="4634" max="4634" width="13.85546875" style="204" bestFit="1" customWidth="1"/>
    <col min="4635" max="4635" width="14.5703125" style="204" customWidth="1"/>
    <col min="4636" max="4872" width="9" style="204"/>
    <col min="4873" max="4873" width="14.140625" style="204" customWidth="1"/>
    <col min="4874" max="4874" width="14.7109375" style="204" bestFit="1" customWidth="1"/>
    <col min="4875" max="4875" width="21.42578125" style="204" bestFit="1" customWidth="1"/>
    <col min="4876" max="4876" width="14.7109375" style="204" bestFit="1" customWidth="1"/>
    <col min="4877" max="4877" width="21.42578125" style="204" bestFit="1" customWidth="1"/>
    <col min="4878" max="4878" width="14.7109375" style="204" bestFit="1" customWidth="1"/>
    <col min="4879" max="4879" width="21.42578125" style="204" bestFit="1" customWidth="1"/>
    <col min="4880" max="4880" width="14.7109375" style="204" bestFit="1" customWidth="1"/>
    <col min="4881" max="4881" width="21.42578125" style="204" bestFit="1" customWidth="1"/>
    <col min="4882" max="4882" width="14.7109375" style="204" bestFit="1" customWidth="1"/>
    <col min="4883" max="4883" width="21.42578125" style="204" bestFit="1" customWidth="1"/>
    <col min="4884" max="4884" width="16.5703125" style="204" bestFit="1" customWidth="1"/>
    <col min="4885" max="4885" width="14.140625" style="204" bestFit="1" customWidth="1"/>
    <col min="4886" max="4886" width="16.5703125" style="204" bestFit="1" customWidth="1"/>
    <col min="4887" max="4887" width="14.140625" style="204" bestFit="1" customWidth="1"/>
    <col min="4888" max="4888" width="14.42578125" style="204" bestFit="1" customWidth="1"/>
    <col min="4889" max="4889" width="14.5703125" style="204" customWidth="1"/>
    <col min="4890" max="4890" width="13.85546875" style="204" bestFit="1" customWidth="1"/>
    <col min="4891" max="4891" width="14.5703125" style="204" customWidth="1"/>
    <col min="4892" max="5128" width="9" style="204"/>
    <col min="5129" max="5129" width="14.140625" style="204" customWidth="1"/>
    <col min="5130" max="5130" width="14.7109375" style="204" bestFit="1" customWidth="1"/>
    <col min="5131" max="5131" width="21.42578125" style="204" bestFit="1" customWidth="1"/>
    <col min="5132" max="5132" width="14.7109375" style="204" bestFit="1" customWidth="1"/>
    <col min="5133" max="5133" width="21.42578125" style="204" bestFit="1" customWidth="1"/>
    <col min="5134" max="5134" width="14.7109375" style="204" bestFit="1" customWidth="1"/>
    <col min="5135" max="5135" width="21.42578125" style="204" bestFit="1" customWidth="1"/>
    <col min="5136" max="5136" width="14.7109375" style="204" bestFit="1" customWidth="1"/>
    <col min="5137" max="5137" width="21.42578125" style="204" bestFit="1" customWidth="1"/>
    <col min="5138" max="5138" width="14.7109375" style="204" bestFit="1" customWidth="1"/>
    <col min="5139" max="5139" width="21.42578125" style="204" bestFit="1" customWidth="1"/>
    <col min="5140" max="5140" width="16.5703125" style="204" bestFit="1" customWidth="1"/>
    <col min="5141" max="5141" width="14.140625" style="204" bestFit="1" customWidth="1"/>
    <col min="5142" max="5142" width="16.5703125" style="204" bestFit="1" customWidth="1"/>
    <col min="5143" max="5143" width="14.140625" style="204" bestFit="1" customWidth="1"/>
    <col min="5144" max="5144" width="14.42578125" style="204" bestFit="1" customWidth="1"/>
    <col min="5145" max="5145" width="14.5703125" style="204" customWidth="1"/>
    <col min="5146" max="5146" width="13.85546875" style="204" bestFit="1" customWidth="1"/>
    <col min="5147" max="5147" width="14.5703125" style="204" customWidth="1"/>
    <col min="5148" max="5384" width="9" style="204"/>
    <col min="5385" max="5385" width="14.140625" style="204" customWidth="1"/>
    <col min="5386" max="5386" width="14.7109375" style="204" bestFit="1" customWidth="1"/>
    <col min="5387" max="5387" width="21.42578125" style="204" bestFit="1" customWidth="1"/>
    <col min="5388" max="5388" width="14.7109375" style="204" bestFit="1" customWidth="1"/>
    <col min="5389" max="5389" width="21.42578125" style="204" bestFit="1" customWidth="1"/>
    <col min="5390" max="5390" width="14.7109375" style="204" bestFit="1" customWidth="1"/>
    <col min="5391" max="5391" width="21.42578125" style="204" bestFit="1" customWidth="1"/>
    <col min="5392" max="5392" width="14.7109375" style="204" bestFit="1" customWidth="1"/>
    <col min="5393" max="5393" width="21.42578125" style="204" bestFit="1" customWidth="1"/>
    <col min="5394" max="5394" width="14.7109375" style="204" bestFit="1" customWidth="1"/>
    <col min="5395" max="5395" width="21.42578125" style="204" bestFit="1" customWidth="1"/>
    <col min="5396" max="5396" width="16.5703125" style="204" bestFit="1" customWidth="1"/>
    <col min="5397" max="5397" width="14.140625" style="204" bestFit="1" customWidth="1"/>
    <col min="5398" max="5398" width="16.5703125" style="204" bestFit="1" customWidth="1"/>
    <col min="5399" max="5399" width="14.140625" style="204" bestFit="1" customWidth="1"/>
    <col min="5400" max="5400" width="14.42578125" style="204" bestFit="1" customWidth="1"/>
    <col min="5401" max="5401" width="14.5703125" style="204" customWidth="1"/>
    <col min="5402" max="5402" width="13.85546875" style="204" bestFit="1" customWidth="1"/>
    <col min="5403" max="5403" width="14.5703125" style="204" customWidth="1"/>
    <col min="5404" max="5640" width="9" style="204"/>
    <col min="5641" max="5641" width="14.140625" style="204" customWidth="1"/>
    <col min="5642" max="5642" width="14.7109375" style="204" bestFit="1" customWidth="1"/>
    <col min="5643" max="5643" width="21.42578125" style="204" bestFit="1" customWidth="1"/>
    <col min="5644" max="5644" width="14.7109375" style="204" bestFit="1" customWidth="1"/>
    <col min="5645" max="5645" width="21.42578125" style="204" bestFit="1" customWidth="1"/>
    <col min="5646" max="5646" width="14.7109375" style="204" bestFit="1" customWidth="1"/>
    <col min="5647" max="5647" width="21.42578125" style="204" bestFit="1" customWidth="1"/>
    <col min="5648" max="5648" width="14.7109375" style="204" bestFit="1" customWidth="1"/>
    <col min="5649" max="5649" width="21.42578125" style="204" bestFit="1" customWidth="1"/>
    <col min="5650" max="5650" width="14.7109375" style="204" bestFit="1" customWidth="1"/>
    <col min="5651" max="5651" width="21.42578125" style="204" bestFit="1" customWidth="1"/>
    <col min="5652" max="5652" width="16.5703125" style="204" bestFit="1" customWidth="1"/>
    <col min="5653" max="5653" width="14.140625" style="204" bestFit="1" customWidth="1"/>
    <col min="5654" max="5654" width="16.5703125" style="204" bestFit="1" customWidth="1"/>
    <col min="5655" max="5655" width="14.140625" style="204" bestFit="1" customWidth="1"/>
    <col min="5656" max="5656" width="14.42578125" style="204" bestFit="1" customWidth="1"/>
    <col min="5657" max="5657" width="14.5703125" style="204" customWidth="1"/>
    <col min="5658" max="5658" width="13.85546875" style="204" bestFit="1" customWidth="1"/>
    <col min="5659" max="5659" width="14.5703125" style="204" customWidth="1"/>
    <col min="5660" max="5896" width="9" style="204"/>
    <col min="5897" max="5897" width="14.140625" style="204" customWidth="1"/>
    <col min="5898" max="5898" width="14.7109375" style="204" bestFit="1" customWidth="1"/>
    <col min="5899" max="5899" width="21.42578125" style="204" bestFit="1" customWidth="1"/>
    <col min="5900" max="5900" width="14.7109375" style="204" bestFit="1" customWidth="1"/>
    <col min="5901" max="5901" width="21.42578125" style="204" bestFit="1" customWidth="1"/>
    <col min="5902" max="5902" width="14.7109375" style="204" bestFit="1" customWidth="1"/>
    <col min="5903" max="5903" width="21.42578125" style="204" bestFit="1" customWidth="1"/>
    <col min="5904" max="5904" width="14.7109375" style="204" bestFit="1" customWidth="1"/>
    <col min="5905" max="5905" width="21.42578125" style="204" bestFit="1" customWidth="1"/>
    <col min="5906" max="5906" width="14.7109375" style="204" bestFit="1" customWidth="1"/>
    <col min="5907" max="5907" width="21.42578125" style="204" bestFit="1" customWidth="1"/>
    <col min="5908" max="5908" width="16.5703125" style="204" bestFit="1" customWidth="1"/>
    <col min="5909" max="5909" width="14.140625" style="204" bestFit="1" customWidth="1"/>
    <col min="5910" max="5910" width="16.5703125" style="204" bestFit="1" customWidth="1"/>
    <col min="5911" max="5911" width="14.140625" style="204" bestFit="1" customWidth="1"/>
    <col min="5912" max="5912" width="14.42578125" style="204" bestFit="1" customWidth="1"/>
    <col min="5913" max="5913" width="14.5703125" style="204" customWidth="1"/>
    <col min="5914" max="5914" width="13.85546875" style="204" bestFit="1" customWidth="1"/>
    <col min="5915" max="5915" width="14.5703125" style="204" customWidth="1"/>
    <col min="5916" max="6152" width="9" style="204"/>
    <col min="6153" max="6153" width="14.140625" style="204" customWidth="1"/>
    <col min="6154" max="6154" width="14.7109375" style="204" bestFit="1" customWidth="1"/>
    <col min="6155" max="6155" width="21.42578125" style="204" bestFit="1" customWidth="1"/>
    <col min="6156" max="6156" width="14.7109375" style="204" bestFit="1" customWidth="1"/>
    <col min="6157" max="6157" width="21.42578125" style="204" bestFit="1" customWidth="1"/>
    <col min="6158" max="6158" width="14.7109375" style="204" bestFit="1" customWidth="1"/>
    <col min="6159" max="6159" width="21.42578125" style="204" bestFit="1" customWidth="1"/>
    <col min="6160" max="6160" width="14.7109375" style="204" bestFit="1" customWidth="1"/>
    <col min="6161" max="6161" width="21.42578125" style="204" bestFit="1" customWidth="1"/>
    <col min="6162" max="6162" width="14.7109375" style="204" bestFit="1" customWidth="1"/>
    <col min="6163" max="6163" width="21.42578125" style="204" bestFit="1" customWidth="1"/>
    <col min="6164" max="6164" width="16.5703125" style="204" bestFit="1" customWidth="1"/>
    <col min="6165" max="6165" width="14.140625" style="204" bestFit="1" customWidth="1"/>
    <col min="6166" max="6166" width="16.5703125" style="204" bestFit="1" customWidth="1"/>
    <col min="6167" max="6167" width="14.140625" style="204" bestFit="1" customWidth="1"/>
    <col min="6168" max="6168" width="14.42578125" style="204" bestFit="1" customWidth="1"/>
    <col min="6169" max="6169" width="14.5703125" style="204" customWidth="1"/>
    <col min="6170" max="6170" width="13.85546875" style="204" bestFit="1" customWidth="1"/>
    <col min="6171" max="6171" width="14.5703125" style="204" customWidth="1"/>
    <col min="6172" max="6408" width="9" style="204"/>
    <col min="6409" max="6409" width="14.140625" style="204" customWidth="1"/>
    <col min="6410" max="6410" width="14.7109375" style="204" bestFit="1" customWidth="1"/>
    <col min="6411" max="6411" width="21.42578125" style="204" bestFit="1" customWidth="1"/>
    <col min="6412" max="6412" width="14.7109375" style="204" bestFit="1" customWidth="1"/>
    <col min="6413" max="6413" width="21.42578125" style="204" bestFit="1" customWidth="1"/>
    <col min="6414" max="6414" width="14.7109375" style="204" bestFit="1" customWidth="1"/>
    <col min="6415" max="6415" width="21.42578125" style="204" bestFit="1" customWidth="1"/>
    <col min="6416" max="6416" width="14.7109375" style="204" bestFit="1" customWidth="1"/>
    <col min="6417" max="6417" width="21.42578125" style="204" bestFit="1" customWidth="1"/>
    <col min="6418" max="6418" width="14.7109375" style="204" bestFit="1" customWidth="1"/>
    <col min="6419" max="6419" width="21.42578125" style="204" bestFit="1" customWidth="1"/>
    <col min="6420" max="6420" width="16.5703125" style="204" bestFit="1" customWidth="1"/>
    <col min="6421" max="6421" width="14.140625" style="204" bestFit="1" customWidth="1"/>
    <col min="6422" max="6422" width="16.5703125" style="204" bestFit="1" customWidth="1"/>
    <col min="6423" max="6423" width="14.140625" style="204" bestFit="1" customWidth="1"/>
    <col min="6424" max="6424" width="14.42578125" style="204" bestFit="1" customWidth="1"/>
    <col min="6425" max="6425" width="14.5703125" style="204" customWidth="1"/>
    <col min="6426" max="6426" width="13.85546875" style="204" bestFit="1" customWidth="1"/>
    <col min="6427" max="6427" width="14.5703125" style="204" customWidth="1"/>
    <col min="6428" max="6664" width="9" style="204"/>
    <col min="6665" max="6665" width="14.140625" style="204" customWidth="1"/>
    <col min="6666" max="6666" width="14.7109375" style="204" bestFit="1" customWidth="1"/>
    <col min="6667" max="6667" width="21.42578125" style="204" bestFit="1" customWidth="1"/>
    <col min="6668" max="6668" width="14.7109375" style="204" bestFit="1" customWidth="1"/>
    <col min="6669" max="6669" width="21.42578125" style="204" bestFit="1" customWidth="1"/>
    <col min="6670" max="6670" width="14.7109375" style="204" bestFit="1" customWidth="1"/>
    <col min="6671" max="6671" width="21.42578125" style="204" bestFit="1" customWidth="1"/>
    <col min="6672" max="6672" width="14.7109375" style="204" bestFit="1" customWidth="1"/>
    <col min="6673" max="6673" width="21.42578125" style="204" bestFit="1" customWidth="1"/>
    <col min="6674" max="6674" width="14.7109375" style="204" bestFit="1" customWidth="1"/>
    <col min="6675" max="6675" width="21.42578125" style="204" bestFit="1" customWidth="1"/>
    <col min="6676" max="6676" width="16.5703125" style="204" bestFit="1" customWidth="1"/>
    <col min="6677" max="6677" width="14.140625" style="204" bestFit="1" customWidth="1"/>
    <col min="6678" max="6678" width="16.5703125" style="204" bestFit="1" customWidth="1"/>
    <col min="6679" max="6679" width="14.140625" style="204" bestFit="1" customWidth="1"/>
    <col min="6680" max="6680" width="14.42578125" style="204" bestFit="1" customWidth="1"/>
    <col min="6681" max="6681" width="14.5703125" style="204" customWidth="1"/>
    <col min="6682" max="6682" width="13.85546875" style="204" bestFit="1" customWidth="1"/>
    <col min="6683" max="6683" width="14.5703125" style="204" customWidth="1"/>
    <col min="6684" max="6920" width="9" style="204"/>
    <col min="6921" max="6921" width="14.140625" style="204" customWidth="1"/>
    <col min="6922" max="6922" width="14.7109375" style="204" bestFit="1" customWidth="1"/>
    <col min="6923" max="6923" width="21.42578125" style="204" bestFit="1" customWidth="1"/>
    <col min="6924" max="6924" width="14.7109375" style="204" bestFit="1" customWidth="1"/>
    <col min="6925" max="6925" width="21.42578125" style="204" bestFit="1" customWidth="1"/>
    <col min="6926" max="6926" width="14.7109375" style="204" bestFit="1" customWidth="1"/>
    <col min="6927" max="6927" width="21.42578125" style="204" bestFit="1" customWidth="1"/>
    <col min="6928" max="6928" width="14.7109375" style="204" bestFit="1" customWidth="1"/>
    <col min="6929" max="6929" width="21.42578125" style="204" bestFit="1" customWidth="1"/>
    <col min="6930" max="6930" width="14.7109375" style="204" bestFit="1" customWidth="1"/>
    <col min="6931" max="6931" width="21.42578125" style="204" bestFit="1" customWidth="1"/>
    <col min="6932" max="6932" width="16.5703125" style="204" bestFit="1" customWidth="1"/>
    <col min="6933" max="6933" width="14.140625" style="204" bestFit="1" customWidth="1"/>
    <col min="6934" max="6934" width="16.5703125" style="204" bestFit="1" customWidth="1"/>
    <col min="6935" max="6935" width="14.140625" style="204" bestFit="1" customWidth="1"/>
    <col min="6936" max="6936" width="14.42578125" style="204" bestFit="1" customWidth="1"/>
    <col min="6937" max="6937" width="14.5703125" style="204" customWidth="1"/>
    <col min="6938" max="6938" width="13.85546875" style="204" bestFit="1" customWidth="1"/>
    <col min="6939" max="6939" width="14.5703125" style="204" customWidth="1"/>
    <col min="6940" max="7176" width="9" style="204"/>
    <col min="7177" max="7177" width="14.140625" style="204" customWidth="1"/>
    <col min="7178" max="7178" width="14.7109375" style="204" bestFit="1" customWidth="1"/>
    <col min="7179" max="7179" width="21.42578125" style="204" bestFit="1" customWidth="1"/>
    <col min="7180" max="7180" width="14.7109375" style="204" bestFit="1" customWidth="1"/>
    <col min="7181" max="7181" width="21.42578125" style="204" bestFit="1" customWidth="1"/>
    <col min="7182" max="7182" width="14.7109375" style="204" bestFit="1" customWidth="1"/>
    <col min="7183" max="7183" width="21.42578125" style="204" bestFit="1" customWidth="1"/>
    <col min="7184" max="7184" width="14.7109375" style="204" bestFit="1" customWidth="1"/>
    <col min="7185" max="7185" width="21.42578125" style="204" bestFit="1" customWidth="1"/>
    <col min="7186" max="7186" width="14.7109375" style="204" bestFit="1" customWidth="1"/>
    <col min="7187" max="7187" width="21.42578125" style="204" bestFit="1" customWidth="1"/>
    <col min="7188" max="7188" width="16.5703125" style="204" bestFit="1" customWidth="1"/>
    <col min="7189" max="7189" width="14.140625" style="204" bestFit="1" customWidth="1"/>
    <col min="7190" max="7190" width="16.5703125" style="204" bestFit="1" customWidth="1"/>
    <col min="7191" max="7191" width="14.140625" style="204" bestFit="1" customWidth="1"/>
    <col min="7192" max="7192" width="14.42578125" style="204" bestFit="1" customWidth="1"/>
    <col min="7193" max="7193" width="14.5703125" style="204" customWidth="1"/>
    <col min="7194" max="7194" width="13.85546875" style="204" bestFit="1" customWidth="1"/>
    <col min="7195" max="7195" width="14.5703125" style="204" customWidth="1"/>
    <col min="7196" max="7432" width="9" style="204"/>
    <col min="7433" max="7433" width="14.140625" style="204" customWidth="1"/>
    <col min="7434" max="7434" width="14.7109375" style="204" bestFit="1" customWidth="1"/>
    <col min="7435" max="7435" width="21.42578125" style="204" bestFit="1" customWidth="1"/>
    <col min="7436" max="7436" width="14.7109375" style="204" bestFit="1" customWidth="1"/>
    <col min="7437" max="7437" width="21.42578125" style="204" bestFit="1" customWidth="1"/>
    <col min="7438" max="7438" width="14.7109375" style="204" bestFit="1" customWidth="1"/>
    <col min="7439" max="7439" width="21.42578125" style="204" bestFit="1" customWidth="1"/>
    <col min="7440" max="7440" width="14.7109375" style="204" bestFit="1" customWidth="1"/>
    <col min="7441" max="7441" width="21.42578125" style="204" bestFit="1" customWidth="1"/>
    <col min="7442" max="7442" width="14.7109375" style="204" bestFit="1" customWidth="1"/>
    <col min="7443" max="7443" width="21.42578125" style="204" bestFit="1" customWidth="1"/>
    <col min="7444" max="7444" width="16.5703125" style="204" bestFit="1" customWidth="1"/>
    <col min="7445" max="7445" width="14.140625" style="204" bestFit="1" customWidth="1"/>
    <col min="7446" max="7446" width="16.5703125" style="204" bestFit="1" customWidth="1"/>
    <col min="7447" max="7447" width="14.140625" style="204" bestFit="1" customWidth="1"/>
    <col min="7448" max="7448" width="14.42578125" style="204" bestFit="1" customWidth="1"/>
    <col min="7449" max="7449" width="14.5703125" style="204" customWidth="1"/>
    <col min="7450" max="7450" width="13.85546875" style="204" bestFit="1" customWidth="1"/>
    <col min="7451" max="7451" width="14.5703125" style="204" customWidth="1"/>
    <col min="7452" max="7688" width="9" style="204"/>
    <col min="7689" max="7689" width="14.140625" style="204" customWidth="1"/>
    <col min="7690" max="7690" width="14.7109375" style="204" bestFit="1" customWidth="1"/>
    <col min="7691" max="7691" width="21.42578125" style="204" bestFit="1" customWidth="1"/>
    <col min="7692" max="7692" width="14.7109375" style="204" bestFit="1" customWidth="1"/>
    <col min="7693" max="7693" width="21.42578125" style="204" bestFit="1" customWidth="1"/>
    <col min="7694" max="7694" width="14.7109375" style="204" bestFit="1" customWidth="1"/>
    <col min="7695" max="7695" width="21.42578125" style="204" bestFit="1" customWidth="1"/>
    <col min="7696" max="7696" width="14.7109375" style="204" bestFit="1" customWidth="1"/>
    <col min="7697" max="7697" width="21.42578125" style="204" bestFit="1" customWidth="1"/>
    <col min="7698" max="7698" width="14.7109375" style="204" bestFit="1" customWidth="1"/>
    <col min="7699" max="7699" width="21.42578125" style="204" bestFit="1" customWidth="1"/>
    <col min="7700" max="7700" width="16.5703125" style="204" bestFit="1" customWidth="1"/>
    <col min="7701" max="7701" width="14.140625" style="204" bestFit="1" customWidth="1"/>
    <col min="7702" max="7702" width="16.5703125" style="204" bestFit="1" customWidth="1"/>
    <col min="7703" max="7703" width="14.140625" style="204" bestFit="1" customWidth="1"/>
    <col min="7704" max="7704" width="14.42578125" style="204" bestFit="1" customWidth="1"/>
    <col min="7705" max="7705" width="14.5703125" style="204" customWidth="1"/>
    <col min="7706" max="7706" width="13.85546875" style="204" bestFit="1" customWidth="1"/>
    <col min="7707" max="7707" width="14.5703125" style="204" customWidth="1"/>
    <col min="7708" max="7944" width="9" style="204"/>
    <col min="7945" max="7945" width="14.140625" style="204" customWidth="1"/>
    <col min="7946" max="7946" width="14.7109375" style="204" bestFit="1" customWidth="1"/>
    <col min="7947" max="7947" width="21.42578125" style="204" bestFit="1" customWidth="1"/>
    <col min="7948" max="7948" width="14.7109375" style="204" bestFit="1" customWidth="1"/>
    <col min="7949" max="7949" width="21.42578125" style="204" bestFit="1" customWidth="1"/>
    <col min="7950" max="7950" width="14.7109375" style="204" bestFit="1" customWidth="1"/>
    <col min="7951" max="7951" width="21.42578125" style="204" bestFit="1" customWidth="1"/>
    <col min="7952" max="7952" width="14.7109375" style="204" bestFit="1" customWidth="1"/>
    <col min="7953" max="7953" width="21.42578125" style="204" bestFit="1" customWidth="1"/>
    <col min="7954" max="7954" width="14.7109375" style="204" bestFit="1" customWidth="1"/>
    <col min="7955" max="7955" width="21.42578125" style="204" bestFit="1" customWidth="1"/>
    <col min="7956" max="7956" width="16.5703125" style="204" bestFit="1" customWidth="1"/>
    <col min="7957" max="7957" width="14.140625" style="204" bestFit="1" customWidth="1"/>
    <col min="7958" max="7958" width="16.5703125" style="204" bestFit="1" customWidth="1"/>
    <col min="7959" max="7959" width="14.140625" style="204" bestFit="1" customWidth="1"/>
    <col min="7960" max="7960" width="14.42578125" style="204" bestFit="1" customWidth="1"/>
    <col min="7961" max="7961" width="14.5703125" style="204" customWidth="1"/>
    <col min="7962" max="7962" width="13.85546875" style="204" bestFit="1" customWidth="1"/>
    <col min="7963" max="7963" width="14.5703125" style="204" customWidth="1"/>
    <col min="7964" max="8200" width="9" style="204"/>
    <col min="8201" max="8201" width="14.140625" style="204" customWidth="1"/>
    <col min="8202" max="8202" width="14.7109375" style="204" bestFit="1" customWidth="1"/>
    <col min="8203" max="8203" width="21.42578125" style="204" bestFit="1" customWidth="1"/>
    <col min="8204" max="8204" width="14.7109375" style="204" bestFit="1" customWidth="1"/>
    <col min="8205" max="8205" width="21.42578125" style="204" bestFit="1" customWidth="1"/>
    <col min="8206" max="8206" width="14.7109375" style="204" bestFit="1" customWidth="1"/>
    <col min="8207" max="8207" width="21.42578125" style="204" bestFit="1" customWidth="1"/>
    <col min="8208" max="8208" width="14.7109375" style="204" bestFit="1" customWidth="1"/>
    <col min="8209" max="8209" width="21.42578125" style="204" bestFit="1" customWidth="1"/>
    <col min="8210" max="8210" width="14.7109375" style="204" bestFit="1" customWidth="1"/>
    <col min="8211" max="8211" width="21.42578125" style="204" bestFit="1" customWidth="1"/>
    <col min="8212" max="8212" width="16.5703125" style="204" bestFit="1" customWidth="1"/>
    <col min="8213" max="8213" width="14.140625" style="204" bestFit="1" customWidth="1"/>
    <col min="8214" max="8214" width="16.5703125" style="204" bestFit="1" customWidth="1"/>
    <col min="8215" max="8215" width="14.140625" style="204" bestFit="1" customWidth="1"/>
    <col min="8216" max="8216" width="14.42578125" style="204" bestFit="1" customWidth="1"/>
    <col min="8217" max="8217" width="14.5703125" style="204" customWidth="1"/>
    <col min="8218" max="8218" width="13.85546875" style="204" bestFit="1" customWidth="1"/>
    <col min="8219" max="8219" width="14.5703125" style="204" customWidth="1"/>
    <col min="8220" max="8456" width="9" style="204"/>
    <col min="8457" max="8457" width="14.140625" style="204" customWidth="1"/>
    <col min="8458" max="8458" width="14.7109375" style="204" bestFit="1" customWidth="1"/>
    <col min="8459" max="8459" width="21.42578125" style="204" bestFit="1" customWidth="1"/>
    <col min="8460" max="8460" width="14.7109375" style="204" bestFit="1" customWidth="1"/>
    <col min="8461" max="8461" width="21.42578125" style="204" bestFit="1" customWidth="1"/>
    <col min="8462" max="8462" width="14.7109375" style="204" bestFit="1" customWidth="1"/>
    <col min="8463" max="8463" width="21.42578125" style="204" bestFit="1" customWidth="1"/>
    <col min="8464" max="8464" width="14.7109375" style="204" bestFit="1" customWidth="1"/>
    <col min="8465" max="8465" width="21.42578125" style="204" bestFit="1" customWidth="1"/>
    <col min="8466" max="8466" width="14.7109375" style="204" bestFit="1" customWidth="1"/>
    <col min="8467" max="8467" width="21.42578125" style="204" bestFit="1" customWidth="1"/>
    <col min="8468" max="8468" width="16.5703125" style="204" bestFit="1" customWidth="1"/>
    <col min="8469" max="8469" width="14.140625" style="204" bestFit="1" customWidth="1"/>
    <col min="8470" max="8470" width="16.5703125" style="204" bestFit="1" customWidth="1"/>
    <col min="8471" max="8471" width="14.140625" style="204" bestFit="1" customWidth="1"/>
    <col min="8472" max="8472" width="14.42578125" style="204" bestFit="1" customWidth="1"/>
    <col min="8473" max="8473" width="14.5703125" style="204" customWidth="1"/>
    <col min="8474" max="8474" width="13.85546875" style="204" bestFit="1" customWidth="1"/>
    <col min="8475" max="8475" width="14.5703125" style="204" customWidth="1"/>
    <col min="8476" max="8712" width="9" style="204"/>
    <col min="8713" max="8713" width="14.140625" style="204" customWidth="1"/>
    <col min="8714" max="8714" width="14.7109375" style="204" bestFit="1" customWidth="1"/>
    <col min="8715" max="8715" width="21.42578125" style="204" bestFit="1" customWidth="1"/>
    <col min="8716" max="8716" width="14.7109375" style="204" bestFit="1" customWidth="1"/>
    <col min="8717" max="8717" width="21.42578125" style="204" bestFit="1" customWidth="1"/>
    <col min="8718" max="8718" width="14.7109375" style="204" bestFit="1" customWidth="1"/>
    <col min="8719" max="8719" width="21.42578125" style="204" bestFit="1" customWidth="1"/>
    <col min="8720" max="8720" width="14.7109375" style="204" bestFit="1" customWidth="1"/>
    <col min="8721" max="8721" width="21.42578125" style="204" bestFit="1" customWidth="1"/>
    <col min="8722" max="8722" width="14.7109375" style="204" bestFit="1" customWidth="1"/>
    <col min="8723" max="8723" width="21.42578125" style="204" bestFit="1" customWidth="1"/>
    <col min="8724" max="8724" width="16.5703125" style="204" bestFit="1" customWidth="1"/>
    <col min="8725" max="8725" width="14.140625" style="204" bestFit="1" customWidth="1"/>
    <col min="8726" max="8726" width="16.5703125" style="204" bestFit="1" customWidth="1"/>
    <col min="8727" max="8727" width="14.140625" style="204" bestFit="1" customWidth="1"/>
    <col min="8728" max="8728" width="14.42578125" style="204" bestFit="1" customWidth="1"/>
    <col min="8729" max="8729" width="14.5703125" style="204" customWidth="1"/>
    <col min="8730" max="8730" width="13.85546875" style="204" bestFit="1" customWidth="1"/>
    <col min="8731" max="8731" width="14.5703125" style="204" customWidth="1"/>
    <col min="8732" max="8968" width="9" style="204"/>
    <col min="8969" max="8969" width="14.140625" style="204" customWidth="1"/>
    <col min="8970" max="8970" width="14.7109375" style="204" bestFit="1" customWidth="1"/>
    <col min="8971" max="8971" width="21.42578125" style="204" bestFit="1" customWidth="1"/>
    <col min="8972" max="8972" width="14.7109375" style="204" bestFit="1" customWidth="1"/>
    <col min="8973" max="8973" width="21.42578125" style="204" bestFit="1" customWidth="1"/>
    <col min="8974" max="8974" width="14.7109375" style="204" bestFit="1" customWidth="1"/>
    <col min="8975" max="8975" width="21.42578125" style="204" bestFit="1" customWidth="1"/>
    <col min="8976" max="8976" width="14.7109375" style="204" bestFit="1" customWidth="1"/>
    <col min="8977" max="8977" width="21.42578125" style="204" bestFit="1" customWidth="1"/>
    <col min="8978" max="8978" width="14.7109375" style="204" bestFit="1" customWidth="1"/>
    <col min="8979" max="8979" width="21.42578125" style="204" bestFit="1" customWidth="1"/>
    <col min="8980" max="8980" width="16.5703125" style="204" bestFit="1" customWidth="1"/>
    <col min="8981" max="8981" width="14.140625" style="204" bestFit="1" customWidth="1"/>
    <col min="8982" max="8982" width="16.5703125" style="204" bestFit="1" customWidth="1"/>
    <col min="8983" max="8983" width="14.140625" style="204" bestFit="1" customWidth="1"/>
    <col min="8984" max="8984" width="14.42578125" style="204" bestFit="1" customWidth="1"/>
    <col min="8985" max="8985" width="14.5703125" style="204" customWidth="1"/>
    <col min="8986" max="8986" width="13.85546875" style="204" bestFit="1" customWidth="1"/>
    <col min="8987" max="8987" width="14.5703125" style="204" customWidth="1"/>
    <col min="8988" max="9224" width="9" style="204"/>
    <col min="9225" max="9225" width="14.140625" style="204" customWidth="1"/>
    <col min="9226" max="9226" width="14.7109375" style="204" bestFit="1" customWidth="1"/>
    <col min="9227" max="9227" width="21.42578125" style="204" bestFit="1" customWidth="1"/>
    <col min="9228" max="9228" width="14.7109375" style="204" bestFit="1" customWidth="1"/>
    <col min="9229" max="9229" width="21.42578125" style="204" bestFit="1" customWidth="1"/>
    <col min="9230" max="9230" width="14.7109375" style="204" bestFit="1" customWidth="1"/>
    <col min="9231" max="9231" width="21.42578125" style="204" bestFit="1" customWidth="1"/>
    <col min="9232" max="9232" width="14.7109375" style="204" bestFit="1" customWidth="1"/>
    <col min="9233" max="9233" width="21.42578125" style="204" bestFit="1" customWidth="1"/>
    <col min="9234" max="9234" width="14.7109375" style="204" bestFit="1" customWidth="1"/>
    <col min="9235" max="9235" width="21.42578125" style="204" bestFit="1" customWidth="1"/>
    <col min="9236" max="9236" width="16.5703125" style="204" bestFit="1" customWidth="1"/>
    <col min="9237" max="9237" width="14.140625" style="204" bestFit="1" customWidth="1"/>
    <col min="9238" max="9238" width="16.5703125" style="204" bestFit="1" customWidth="1"/>
    <col min="9239" max="9239" width="14.140625" style="204" bestFit="1" customWidth="1"/>
    <col min="9240" max="9240" width="14.42578125" style="204" bestFit="1" customWidth="1"/>
    <col min="9241" max="9241" width="14.5703125" style="204" customWidth="1"/>
    <col min="9242" max="9242" width="13.85546875" style="204" bestFit="1" customWidth="1"/>
    <col min="9243" max="9243" width="14.5703125" style="204" customWidth="1"/>
    <col min="9244" max="9480" width="9" style="204"/>
    <col min="9481" max="9481" width="14.140625" style="204" customWidth="1"/>
    <col min="9482" max="9482" width="14.7109375" style="204" bestFit="1" customWidth="1"/>
    <col min="9483" max="9483" width="21.42578125" style="204" bestFit="1" customWidth="1"/>
    <col min="9484" max="9484" width="14.7109375" style="204" bestFit="1" customWidth="1"/>
    <col min="9485" max="9485" width="21.42578125" style="204" bestFit="1" customWidth="1"/>
    <col min="9486" max="9486" width="14.7109375" style="204" bestFit="1" customWidth="1"/>
    <col min="9487" max="9487" width="21.42578125" style="204" bestFit="1" customWidth="1"/>
    <col min="9488" max="9488" width="14.7109375" style="204" bestFit="1" customWidth="1"/>
    <col min="9489" max="9489" width="21.42578125" style="204" bestFit="1" customWidth="1"/>
    <col min="9490" max="9490" width="14.7109375" style="204" bestFit="1" customWidth="1"/>
    <col min="9491" max="9491" width="21.42578125" style="204" bestFit="1" customWidth="1"/>
    <col min="9492" max="9492" width="16.5703125" style="204" bestFit="1" customWidth="1"/>
    <col min="9493" max="9493" width="14.140625" style="204" bestFit="1" customWidth="1"/>
    <col min="9494" max="9494" width="16.5703125" style="204" bestFit="1" customWidth="1"/>
    <col min="9495" max="9495" width="14.140625" style="204" bestFit="1" customWidth="1"/>
    <col min="9496" max="9496" width="14.42578125" style="204" bestFit="1" customWidth="1"/>
    <col min="9497" max="9497" width="14.5703125" style="204" customWidth="1"/>
    <col min="9498" max="9498" width="13.85546875" style="204" bestFit="1" customWidth="1"/>
    <col min="9499" max="9499" width="14.5703125" style="204" customWidth="1"/>
    <col min="9500" max="9736" width="9" style="204"/>
    <col min="9737" max="9737" width="14.140625" style="204" customWidth="1"/>
    <col min="9738" max="9738" width="14.7109375" style="204" bestFit="1" customWidth="1"/>
    <col min="9739" max="9739" width="21.42578125" style="204" bestFit="1" customWidth="1"/>
    <col min="9740" max="9740" width="14.7109375" style="204" bestFit="1" customWidth="1"/>
    <col min="9741" max="9741" width="21.42578125" style="204" bestFit="1" customWidth="1"/>
    <col min="9742" max="9742" width="14.7109375" style="204" bestFit="1" customWidth="1"/>
    <col min="9743" max="9743" width="21.42578125" style="204" bestFit="1" customWidth="1"/>
    <col min="9744" max="9744" width="14.7109375" style="204" bestFit="1" customWidth="1"/>
    <col min="9745" max="9745" width="21.42578125" style="204" bestFit="1" customWidth="1"/>
    <col min="9746" max="9746" width="14.7109375" style="204" bestFit="1" customWidth="1"/>
    <col min="9747" max="9747" width="21.42578125" style="204" bestFit="1" customWidth="1"/>
    <col min="9748" max="9748" width="16.5703125" style="204" bestFit="1" customWidth="1"/>
    <col min="9749" max="9749" width="14.140625" style="204" bestFit="1" customWidth="1"/>
    <col min="9750" max="9750" width="16.5703125" style="204" bestFit="1" customWidth="1"/>
    <col min="9751" max="9751" width="14.140625" style="204" bestFit="1" customWidth="1"/>
    <col min="9752" max="9752" width="14.42578125" style="204" bestFit="1" customWidth="1"/>
    <col min="9753" max="9753" width="14.5703125" style="204" customWidth="1"/>
    <col min="9754" max="9754" width="13.85546875" style="204" bestFit="1" customWidth="1"/>
    <col min="9755" max="9755" width="14.5703125" style="204" customWidth="1"/>
    <col min="9756" max="9992" width="9" style="204"/>
    <col min="9993" max="9993" width="14.140625" style="204" customWidth="1"/>
    <col min="9994" max="9994" width="14.7109375" style="204" bestFit="1" customWidth="1"/>
    <col min="9995" max="9995" width="21.42578125" style="204" bestFit="1" customWidth="1"/>
    <col min="9996" max="9996" width="14.7109375" style="204" bestFit="1" customWidth="1"/>
    <col min="9997" max="9997" width="21.42578125" style="204" bestFit="1" customWidth="1"/>
    <col min="9998" max="9998" width="14.7109375" style="204" bestFit="1" customWidth="1"/>
    <col min="9999" max="9999" width="21.42578125" style="204" bestFit="1" customWidth="1"/>
    <col min="10000" max="10000" width="14.7109375" style="204" bestFit="1" customWidth="1"/>
    <col min="10001" max="10001" width="21.42578125" style="204" bestFit="1" customWidth="1"/>
    <col min="10002" max="10002" width="14.7109375" style="204" bestFit="1" customWidth="1"/>
    <col min="10003" max="10003" width="21.42578125" style="204" bestFit="1" customWidth="1"/>
    <col min="10004" max="10004" width="16.5703125" style="204" bestFit="1" customWidth="1"/>
    <col min="10005" max="10005" width="14.140625" style="204" bestFit="1" customWidth="1"/>
    <col min="10006" max="10006" width="16.5703125" style="204" bestFit="1" customWidth="1"/>
    <col min="10007" max="10007" width="14.140625" style="204" bestFit="1" customWidth="1"/>
    <col min="10008" max="10008" width="14.42578125" style="204" bestFit="1" customWidth="1"/>
    <col min="10009" max="10009" width="14.5703125" style="204" customWidth="1"/>
    <col min="10010" max="10010" width="13.85546875" style="204" bestFit="1" customWidth="1"/>
    <col min="10011" max="10011" width="14.5703125" style="204" customWidth="1"/>
    <col min="10012" max="10248" width="9" style="204"/>
    <col min="10249" max="10249" width="14.140625" style="204" customWidth="1"/>
    <col min="10250" max="10250" width="14.7109375" style="204" bestFit="1" customWidth="1"/>
    <col min="10251" max="10251" width="21.42578125" style="204" bestFit="1" customWidth="1"/>
    <col min="10252" max="10252" width="14.7109375" style="204" bestFit="1" customWidth="1"/>
    <col min="10253" max="10253" width="21.42578125" style="204" bestFit="1" customWidth="1"/>
    <col min="10254" max="10254" width="14.7109375" style="204" bestFit="1" customWidth="1"/>
    <col min="10255" max="10255" width="21.42578125" style="204" bestFit="1" customWidth="1"/>
    <col min="10256" max="10256" width="14.7109375" style="204" bestFit="1" customWidth="1"/>
    <col min="10257" max="10257" width="21.42578125" style="204" bestFit="1" customWidth="1"/>
    <col min="10258" max="10258" width="14.7109375" style="204" bestFit="1" customWidth="1"/>
    <col min="10259" max="10259" width="21.42578125" style="204" bestFit="1" customWidth="1"/>
    <col min="10260" max="10260" width="16.5703125" style="204" bestFit="1" customWidth="1"/>
    <col min="10261" max="10261" width="14.140625" style="204" bestFit="1" customWidth="1"/>
    <col min="10262" max="10262" width="16.5703125" style="204" bestFit="1" customWidth="1"/>
    <col min="10263" max="10263" width="14.140625" style="204" bestFit="1" customWidth="1"/>
    <col min="10264" max="10264" width="14.42578125" style="204" bestFit="1" customWidth="1"/>
    <col min="10265" max="10265" width="14.5703125" style="204" customWidth="1"/>
    <col min="10266" max="10266" width="13.85546875" style="204" bestFit="1" customWidth="1"/>
    <col min="10267" max="10267" width="14.5703125" style="204" customWidth="1"/>
    <col min="10268" max="10504" width="9" style="204"/>
    <col min="10505" max="10505" width="14.140625" style="204" customWidth="1"/>
    <col min="10506" max="10506" width="14.7109375" style="204" bestFit="1" customWidth="1"/>
    <col min="10507" max="10507" width="21.42578125" style="204" bestFit="1" customWidth="1"/>
    <col min="10508" max="10508" width="14.7109375" style="204" bestFit="1" customWidth="1"/>
    <col min="10509" max="10509" width="21.42578125" style="204" bestFit="1" customWidth="1"/>
    <col min="10510" max="10510" width="14.7109375" style="204" bestFit="1" customWidth="1"/>
    <col min="10511" max="10511" width="21.42578125" style="204" bestFit="1" customWidth="1"/>
    <col min="10512" max="10512" width="14.7109375" style="204" bestFit="1" customWidth="1"/>
    <col min="10513" max="10513" width="21.42578125" style="204" bestFit="1" customWidth="1"/>
    <col min="10514" max="10514" width="14.7109375" style="204" bestFit="1" customWidth="1"/>
    <col min="10515" max="10515" width="21.42578125" style="204" bestFit="1" customWidth="1"/>
    <col min="10516" max="10516" width="16.5703125" style="204" bestFit="1" customWidth="1"/>
    <col min="10517" max="10517" width="14.140625" style="204" bestFit="1" customWidth="1"/>
    <col min="10518" max="10518" width="16.5703125" style="204" bestFit="1" customWidth="1"/>
    <col min="10519" max="10519" width="14.140625" style="204" bestFit="1" customWidth="1"/>
    <col min="10520" max="10520" width="14.42578125" style="204" bestFit="1" customWidth="1"/>
    <col min="10521" max="10521" width="14.5703125" style="204" customWidth="1"/>
    <col min="10522" max="10522" width="13.85546875" style="204" bestFit="1" customWidth="1"/>
    <col min="10523" max="10523" width="14.5703125" style="204" customWidth="1"/>
    <col min="10524" max="10760" width="9" style="204"/>
    <col min="10761" max="10761" width="14.140625" style="204" customWidth="1"/>
    <col min="10762" max="10762" width="14.7109375" style="204" bestFit="1" customWidth="1"/>
    <col min="10763" max="10763" width="21.42578125" style="204" bestFit="1" customWidth="1"/>
    <col min="10764" max="10764" width="14.7109375" style="204" bestFit="1" customWidth="1"/>
    <col min="10765" max="10765" width="21.42578125" style="204" bestFit="1" customWidth="1"/>
    <col min="10766" max="10766" width="14.7109375" style="204" bestFit="1" customWidth="1"/>
    <col min="10767" max="10767" width="21.42578125" style="204" bestFit="1" customWidth="1"/>
    <col min="10768" max="10768" width="14.7109375" style="204" bestFit="1" customWidth="1"/>
    <col min="10769" max="10769" width="21.42578125" style="204" bestFit="1" customWidth="1"/>
    <col min="10770" max="10770" width="14.7109375" style="204" bestFit="1" customWidth="1"/>
    <col min="10771" max="10771" width="21.42578125" style="204" bestFit="1" customWidth="1"/>
    <col min="10772" max="10772" width="16.5703125" style="204" bestFit="1" customWidth="1"/>
    <col min="10773" max="10773" width="14.140625" style="204" bestFit="1" customWidth="1"/>
    <col min="10774" max="10774" width="16.5703125" style="204" bestFit="1" customWidth="1"/>
    <col min="10775" max="10775" width="14.140625" style="204" bestFit="1" customWidth="1"/>
    <col min="10776" max="10776" width="14.42578125" style="204" bestFit="1" customWidth="1"/>
    <col min="10777" max="10777" width="14.5703125" style="204" customWidth="1"/>
    <col min="10778" max="10778" width="13.85546875" style="204" bestFit="1" customWidth="1"/>
    <col min="10779" max="10779" width="14.5703125" style="204" customWidth="1"/>
    <col min="10780" max="11016" width="9" style="204"/>
    <col min="11017" max="11017" width="14.140625" style="204" customWidth="1"/>
    <col min="11018" max="11018" width="14.7109375" style="204" bestFit="1" customWidth="1"/>
    <col min="11019" max="11019" width="21.42578125" style="204" bestFit="1" customWidth="1"/>
    <col min="11020" max="11020" width="14.7109375" style="204" bestFit="1" customWidth="1"/>
    <col min="11021" max="11021" width="21.42578125" style="204" bestFit="1" customWidth="1"/>
    <col min="11022" max="11022" width="14.7109375" style="204" bestFit="1" customWidth="1"/>
    <col min="11023" max="11023" width="21.42578125" style="204" bestFit="1" customWidth="1"/>
    <col min="11024" max="11024" width="14.7109375" style="204" bestFit="1" customWidth="1"/>
    <col min="11025" max="11025" width="21.42578125" style="204" bestFit="1" customWidth="1"/>
    <col min="11026" max="11026" width="14.7109375" style="204" bestFit="1" customWidth="1"/>
    <col min="11027" max="11027" width="21.42578125" style="204" bestFit="1" customWidth="1"/>
    <col min="11028" max="11028" width="16.5703125" style="204" bestFit="1" customWidth="1"/>
    <col min="11029" max="11029" width="14.140625" style="204" bestFit="1" customWidth="1"/>
    <col min="11030" max="11030" width="16.5703125" style="204" bestFit="1" customWidth="1"/>
    <col min="11031" max="11031" width="14.140625" style="204" bestFit="1" customWidth="1"/>
    <col min="11032" max="11032" width="14.42578125" style="204" bestFit="1" customWidth="1"/>
    <col min="11033" max="11033" width="14.5703125" style="204" customWidth="1"/>
    <col min="11034" max="11034" width="13.85546875" style="204" bestFit="1" customWidth="1"/>
    <col min="11035" max="11035" width="14.5703125" style="204" customWidth="1"/>
    <col min="11036" max="11272" width="9" style="204"/>
    <col min="11273" max="11273" width="14.140625" style="204" customWidth="1"/>
    <col min="11274" max="11274" width="14.7109375" style="204" bestFit="1" customWidth="1"/>
    <col min="11275" max="11275" width="21.42578125" style="204" bestFit="1" customWidth="1"/>
    <col min="11276" max="11276" width="14.7109375" style="204" bestFit="1" customWidth="1"/>
    <col min="11277" max="11277" width="21.42578125" style="204" bestFit="1" customWidth="1"/>
    <col min="11278" max="11278" width="14.7109375" style="204" bestFit="1" customWidth="1"/>
    <col min="11279" max="11279" width="21.42578125" style="204" bestFit="1" customWidth="1"/>
    <col min="11280" max="11280" width="14.7109375" style="204" bestFit="1" customWidth="1"/>
    <col min="11281" max="11281" width="21.42578125" style="204" bestFit="1" customWidth="1"/>
    <col min="11282" max="11282" width="14.7109375" style="204" bestFit="1" customWidth="1"/>
    <col min="11283" max="11283" width="21.42578125" style="204" bestFit="1" customWidth="1"/>
    <col min="11284" max="11284" width="16.5703125" style="204" bestFit="1" customWidth="1"/>
    <col min="11285" max="11285" width="14.140625" style="204" bestFit="1" customWidth="1"/>
    <col min="11286" max="11286" width="16.5703125" style="204" bestFit="1" customWidth="1"/>
    <col min="11287" max="11287" width="14.140625" style="204" bestFit="1" customWidth="1"/>
    <col min="11288" max="11288" width="14.42578125" style="204" bestFit="1" customWidth="1"/>
    <col min="11289" max="11289" width="14.5703125" style="204" customWidth="1"/>
    <col min="11290" max="11290" width="13.85546875" style="204" bestFit="1" customWidth="1"/>
    <col min="11291" max="11291" width="14.5703125" style="204" customWidth="1"/>
    <col min="11292" max="11528" width="9" style="204"/>
    <col min="11529" max="11529" width="14.140625" style="204" customWidth="1"/>
    <col min="11530" max="11530" width="14.7109375" style="204" bestFit="1" customWidth="1"/>
    <col min="11531" max="11531" width="21.42578125" style="204" bestFit="1" customWidth="1"/>
    <col min="11532" max="11532" width="14.7109375" style="204" bestFit="1" customWidth="1"/>
    <col min="11533" max="11533" width="21.42578125" style="204" bestFit="1" customWidth="1"/>
    <col min="11534" max="11534" width="14.7109375" style="204" bestFit="1" customWidth="1"/>
    <col min="11535" max="11535" width="21.42578125" style="204" bestFit="1" customWidth="1"/>
    <col min="11536" max="11536" width="14.7109375" style="204" bestFit="1" customWidth="1"/>
    <col min="11537" max="11537" width="21.42578125" style="204" bestFit="1" customWidth="1"/>
    <col min="11538" max="11538" width="14.7109375" style="204" bestFit="1" customWidth="1"/>
    <col min="11539" max="11539" width="21.42578125" style="204" bestFit="1" customWidth="1"/>
    <col min="11540" max="11540" width="16.5703125" style="204" bestFit="1" customWidth="1"/>
    <col min="11541" max="11541" width="14.140625" style="204" bestFit="1" customWidth="1"/>
    <col min="11542" max="11542" width="16.5703125" style="204" bestFit="1" customWidth="1"/>
    <col min="11543" max="11543" width="14.140625" style="204" bestFit="1" customWidth="1"/>
    <col min="11544" max="11544" width="14.42578125" style="204" bestFit="1" customWidth="1"/>
    <col min="11545" max="11545" width="14.5703125" style="204" customWidth="1"/>
    <col min="11546" max="11546" width="13.85546875" style="204" bestFit="1" customWidth="1"/>
    <col min="11547" max="11547" width="14.5703125" style="204" customWidth="1"/>
    <col min="11548" max="11784" width="9" style="204"/>
    <col min="11785" max="11785" width="14.140625" style="204" customWidth="1"/>
    <col min="11786" max="11786" width="14.7109375" style="204" bestFit="1" customWidth="1"/>
    <col min="11787" max="11787" width="21.42578125" style="204" bestFit="1" customWidth="1"/>
    <col min="11788" max="11788" width="14.7109375" style="204" bestFit="1" customWidth="1"/>
    <col min="11789" max="11789" width="21.42578125" style="204" bestFit="1" customWidth="1"/>
    <col min="11790" max="11790" width="14.7109375" style="204" bestFit="1" customWidth="1"/>
    <col min="11791" max="11791" width="21.42578125" style="204" bestFit="1" customWidth="1"/>
    <col min="11792" max="11792" width="14.7109375" style="204" bestFit="1" customWidth="1"/>
    <col min="11793" max="11793" width="21.42578125" style="204" bestFit="1" customWidth="1"/>
    <col min="11794" max="11794" width="14.7109375" style="204" bestFit="1" customWidth="1"/>
    <col min="11795" max="11795" width="21.42578125" style="204" bestFit="1" customWidth="1"/>
    <col min="11796" max="11796" width="16.5703125" style="204" bestFit="1" customWidth="1"/>
    <col min="11797" max="11797" width="14.140625" style="204" bestFit="1" customWidth="1"/>
    <col min="11798" max="11798" width="16.5703125" style="204" bestFit="1" customWidth="1"/>
    <col min="11799" max="11799" width="14.140625" style="204" bestFit="1" customWidth="1"/>
    <col min="11800" max="11800" width="14.42578125" style="204" bestFit="1" customWidth="1"/>
    <col min="11801" max="11801" width="14.5703125" style="204" customWidth="1"/>
    <col min="11802" max="11802" width="13.85546875" style="204" bestFit="1" customWidth="1"/>
    <col min="11803" max="11803" width="14.5703125" style="204" customWidth="1"/>
    <col min="11804" max="12040" width="9" style="204"/>
    <col min="12041" max="12041" width="14.140625" style="204" customWidth="1"/>
    <col min="12042" max="12042" width="14.7109375" style="204" bestFit="1" customWidth="1"/>
    <col min="12043" max="12043" width="21.42578125" style="204" bestFit="1" customWidth="1"/>
    <col min="12044" max="12044" width="14.7109375" style="204" bestFit="1" customWidth="1"/>
    <col min="12045" max="12045" width="21.42578125" style="204" bestFit="1" customWidth="1"/>
    <col min="12046" max="12046" width="14.7109375" style="204" bestFit="1" customWidth="1"/>
    <col min="12047" max="12047" width="21.42578125" style="204" bestFit="1" customWidth="1"/>
    <col min="12048" max="12048" width="14.7109375" style="204" bestFit="1" customWidth="1"/>
    <col min="12049" max="12049" width="21.42578125" style="204" bestFit="1" customWidth="1"/>
    <col min="12050" max="12050" width="14.7109375" style="204" bestFit="1" customWidth="1"/>
    <col min="12051" max="12051" width="21.42578125" style="204" bestFit="1" customWidth="1"/>
    <col min="12052" max="12052" width="16.5703125" style="204" bestFit="1" customWidth="1"/>
    <col min="12053" max="12053" width="14.140625" style="204" bestFit="1" customWidth="1"/>
    <col min="12054" max="12054" width="16.5703125" style="204" bestFit="1" customWidth="1"/>
    <col min="12055" max="12055" width="14.140625" style="204" bestFit="1" customWidth="1"/>
    <col min="12056" max="12056" width="14.42578125" style="204" bestFit="1" customWidth="1"/>
    <col min="12057" max="12057" width="14.5703125" style="204" customWidth="1"/>
    <col min="12058" max="12058" width="13.85546875" style="204" bestFit="1" customWidth="1"/>
    <col min="12059" max="12059" width="14.5703125" style="204" customWidth="1"/>
    <col min="12060" max="12296" width="9" style="204"/>
    <col min="12297" max="12297" width="14.140625" style="204" customWidth="1"/>
    <col min="12298" max="12298" width="14.7109375" style="204" bestFit="1" customWidth="1"/>
    <col min="12299" max="12299" width="21.42578125" style="204" bestFit="1" customWidth="1"/>
    <col min="12300" max="12300" width="14.7109375" style="204" bestFit="1" customWidth="1"/>
    <col min="12301" max="12301" width="21.42578125" style="204" bestFit="1" customWidth="1"/>
    <col min="12302" max="12302" width="14.7109375" style="204" bestFit="1" customWidth="1"/>
    <col min="12303" max="12303" width="21.42578125" style="204" bestFit="1" customWidth="1"/>
    <col min="12304" max="12304" width="14.7109375" style="204" bestFit="1" customWidth="1"/>
    <col min="12305" max="12305" width="21.42578125" style="204" bestFit="1" customWidth="1"/>
    <col min="12306" max="12306" width="14.7109375" style="204" bestFit="1" customWidth="1"/>
    <col min="12307" max="12307" width="21.42578125" style="204" bestFit="1" customWidth="1"/>
    <col min="12308" max="12308" width="16.5703125" style="204" bestFit="1" customWidth="1"/>
    <col min="12309" max="12309" width="14.140625" style="204" bestFit="1" customWidth="1"/>
    <col min="12310" max="12310" width="16.5703125" style="204" bestFit="1" customWidth="1"/>
    <col min="12311" max="12311" width="14.140625" style="204" bestFit="1" customWidth="1"/>
    <col min="12312" max="12312" width="14.42578125" style="204" bestFit="1" customWidth="1"/>
    <col min="12313" max="12313" width="14.5703125" style="204" customWidth="1"/>
    <col min="12314" max="12314" width="13.85546875" style="204" bestFit="1" customWidth="1"/>
    <col min="12315" max="12315" width="14.5703125" style="204" customWidth="1"/>
    <col min="12316" max="12552" width="9" style="204"/>
    <col min="12553" max="12553" width="14.140625" style="204" customWidth="1"/>
    <col min="12554" max="12554" width="14.7109375" style="204" bestFit="1" customWidth="1"/>
    <col min="12555" max="12555" width="21.42578125" style="204" bestFit="1" customWidth="1"/>
    <col min="12556" max="12556" width="14.7109375" style="204" bestFit="1" customWidth="1"/>
    <col min="12557" max="12557" width="21.42578125" style="204" bestFit="1" customWidth="1"/>
    <col min="12558" max="12558" width="14.7109375" style="204" bestFit="1" customWidth="1"/>
    <col min="12559" max="12559" width="21.42578125" style="204" bestFit="1" customWidth="1"/>
    <col min="12560" max="12560" width="14.7109375" style="204" bestFit="1" customWidth="1"/>
    <col min="12561" max="12561" width="21.42578125" style="204" bestFit="1" customWidth="1"/>
    <col min="12562" max="12562" width="14.7109375" style="204" bestFit="1" customWidth="1"/>
    <col min="12563" max="12563" width="21.42578125" style="204" bestFit="1" customWidth="1"/>
    <col min="12564" max="12564" width="16.5703125" style="204" bestFit="1" customWidth="1"/>
    <col min="12565" max="12565" width="14.140625" style="204" bestFit="1" customWidth="1"/>
    <col min="12566" max="12566" width="16.5703125" style="204" bestFit="1" customWidth="1"/>
    <col min="12567" max="12567" width="14.140625" style="204" bestFit="1" customWidth="1"/>
    <col min="12568" max="12568" width="14.42578125" style="204" bestFit="1" customWidth="1"/>
    <col min="12569" max="12569" width="14.5703125" style="204" customWidth="1"/>
    <col min="12570" max="12570" width="13.85546875" style="204" bestFit="1" customWidth="1"/>
    <col min="12571" max="12571" width="14.5703125" style="204" customWidth="1"/>
    <col min="12572" max="12808" width="9" style="204"/>
    <col min="12809" max="12809" width="14.140625" style="204" customWidth="1"/>
    <col min="12810" max="12810" width="14.7109375" style="204" bestFit="1" customWidth="1"/>
    <col min="12811" max="12811" width="21.42578125" style="204" bestFit="1" customWidth="1"/>
    <col min="12812" max="12812" width="14.7109375" style="204" bestFit="1" customWidth="1"/>
    <col min="12813" max="12813" width="21.42578125" style="204" bestFit="1" customWidth="1"/>
    <col min="12814" max="12814" width="14.7109375" style="204" bestFit="1" customWidth="1"/>
    <col min="12815" max="12815" width="21.42578125" style="204" bestFit="1" customWidth="1"/>
    <col min="12816" max="12816" width="14.7109375" style="204" bestFit="1" customWidth="1"/>
    <col min="12817" max="12817" width="21.42578125" style="204" bestFit="1" customWidth="1"/>
    <col min="12818" max="12818" width="14.7109375" style="204" bestFit="1" customWidth="1"/>
    <col min="12819" max="12819" width="21.42578125" style="204" bestFit="1" customWidth="1"/>
    <col min="12820" max="12820" width="16.5703125" style="204" bestFit="1" customWidth="1"/>
    <col min="12821" max="12821" width="14.140625" style="204" bestFit="1" customWidth="1"/>
    <col min="12822" max="12822" width="16.5703125" style="204" bestFit="1" customWidth="1"/>
    <col min="12823" max="12823" width="14.140625" style="204" bestFit="1" customWidth="1"/>
    <col min="12824" max="12824" width="14.42578125" style="204" bestFit="1" customWidth="1"/>
    <col min="12825" max="12825" width="14.5703125" style="204" customWidth="1"/>
    <col min="12826" max="12826" width="13.85546875" style="204" bestFit="1" customWidth="1"/>
    <col min="12827" max="12827" width="14.5703125" style="204" customWidth="1"/>
    <col min="12828" max="13064" width="9" style="204"/>
    <col min="13065" max="13065" width="14.140625" style="204" customWidth="1"/>
    <col min="13066" max="13066" width="14.7109375" style="204" bestFit="1" customWidth="1"/>
    <col min="13067" max="13067" width="21.42578125" style="204" bestFit="1" customWidth="1"/>
    <col min="13068" max="13068" width="14.7109375" style="204" bestFit="1" customWidth="1"/>
    <col min="13069" max="13069" width="21.42578125" style="204" bestFit="1" customWidth="1"/>
    <col min="13070" max="13070" width="14.7109375" style="204" bestFit="1" customWidth="1"/>
    <col min="13071" max="13071" width="21.42578125" style="204" bestFit="1" customWidth="1"/>
    <col min="13072" max="13072" width="14.7109375" style="204" bestFit="1" customWidth="1"/>
    <col min="13073" max="13073" width="21.42578125" style="204" bestFit="1" customWidth="1"/>
    <col min="13074" max="13074" width="14.7109375" style="204" bestFit="1" customWidth="1"/>
    <col min="13075" max="13075" width="21.42578125" style="204" bestFit="1" customWidth="1"/>
    <col min="13076" max="13076" width="16.5703125" style="204" bestFit="1" customWidth="1"/>
    <col min="13077" max="13077" width="14.140625" style="204" bestFit="1" customWidth="1"/>
    <col min="13078" max="13078" width="16.5703125" style="204" bestFit="1" customWidth="1"/>
    <col min="13079" max="13079" width="14.140625" style="204" bestFit="1" customWidth="1"/>
    <col min="13080" max="13080" width="14.42578125" style="204" bestFit="1" customWidth="1"/>
    <col min="13081" max="13081" width="14.5703125" style="204" customWidth="1"/>
    <col min="13082" max="13082" width="13.85546875" style="204" bestFit="1" customWidth="1"/>
    <col min="13083" max="13083" width="14.5703125" style="204" customWidth="1"/>
    <col min="13084" max="13320" width="9" style="204"/>
    <col min="13321" max="13321" width="14.140625" style="204" customWidth="1"/>
    <col min="13322" max="13322" width="14.7109375" style="204" bestFit="1" customWidth="1"/>
    <col min="13323" max="13323" width="21.42578125" style="204" bestFit="1" customWidth="1"/>
    <col min="13324" max="13324" width="14.7109375" style="204" bestFit="1" customWidth="1"/>
    <col min="13325" max="13325" width="21.42578125" style="204" bestFit="1" customWidth="1"/>
    <col min="13326" max="13326" width="14.7109375" style="204" bestFit="1" customWidth="1"/>
    <col min="13327" max="13327" width="21.42578125" style="204" bestFit="1" customWidth="1"/>
    <col min="13328" max="13328" width="14.7109375" style="204" bestFit="1" customWidth="1"/>
    <col min="13329" max="13329" width="21.42578125" style="204" bestFit="1" customWidth="1"/>
    <col min="13330" max="13330" width="14.7109375" style="204" bestFit="1" customWidth="1"/>
    <col min="13331" max="13331" width="21.42578125" style="204" bestFit="1" customWidth="1"/>
    <col min="13332" max="13332" width="16.5703125" style="204" bestFit="1" customWidth="1"/>
    <col min="13333" max="13333" width="14.140625" style="204" bestFit="1" customWidth="1"/>
    <col min="13334" max="13334" width="16.5703125" style="204" bestFit="1" customWidth="1"/>
    <col min="13335" max="13335" width="14.140625" style="204" bestFit="1" customWidth="1"/>
    <col min="13336" max="13336" width="14.42578125" style="204" bestFit="1" customWidth="1"/>
    <col min="13337" max="13337" width="14.5703125" style="204" customWidth="1"/>
    <col min="13338" max="13338" width="13.85546875" style="204" bestFit="1" customWidth="1"/>
    <col min="13339" max="13339" width="14.5703125" style="204" customWidth="1"/>
    <col min="13340" max="13576" width="9" style="204"/>
    <col min="13577" max="13577" width="14.140625" style="204" customWidth="1"/>
    <col min="13578" max="13578" width="14.7109375" style="204" bestFit="1" customWidth="1"/>
    <col min="13579" max="13579" width="21.42578125" style="204" bestFit="1" customWidth="1"/>
    <col min="13580" max="13580" width="14.7109375" style="204" bestFit="1" customWidth="1"/>
    <col min="13581" max="13581" width="21.42578125" style="204" bestFit="1" customWidth="1"/>
    <col min="13582" max="13582" width="14.7109375" style="204" bestFit="1" customWidth="1"/>
    <col min="13583" max="13583" width="21.42578125" style="204" bestFit="1" customWidth="1"/>
    <col min="13584" max="13584" width="14.7109375" style="204" bestFit="1" customWidth="1"/>
    <col min="13585" max="13585" width="21.42578125" style="204" bestFit="1" customWidth="1"/>
    <col min="13586" max="13586" width="14.7109375" style="204" bestFit="1" customWidth="1"/>
    <col min="13587" max="13587" width="21.42578125" style="204" bestFit="1" customWidth="1"/>
    <col min="13588" max="13588" width="16.5703125" style="204" bestFit="1" customWidth="1"/>
    <col min="13589" max="13589" width="14.140625" style="204" bestFit="1" customWidth="1"/>
    <col min="13590" max="13590" width="16.5703125" style="204" bestFit="1" customWidth="1"/>
    <col min="13591" max="13591" width="14.140625" style="204" bestFit="1" customWidth="1"/>
    <col min="13592" max="13592" width="14.42578125" style="204" bestFit="1" customWidth="1"/>
    <col min="13593" max="13593" width="14.5703125" style="204" customWidth="1"/>
    <col min="13594" max="13594" width="13.85546875" style="204" bestFit="1" customWidth="1"/>
    <col min="13595" max="13595" width="14.5703125" style="204" customWidth="1"/>
    <col min="13596" max="13832" width="9" style="204"/>
    <col min="13833" max="13833" width="14.140625" style="204" customWidth="1"/>
    <col min="13834" max="13834" width="14.7109375" style="204" bestFit="1" customWidth="1"/>
    <col min="13835" max="13835" width="21.42578125" style="204" bestFit="1" customWidth="1"/>
    <col min="13836" max="13836" width="14.7109375" style="204" bestFit="1" customWidth="1"/>
    <col min="13837" max="13837" width="21.42578125" style="204" bestFit="1" customWidth="1"/>
    <col min="13838" max="13838" width="14.7109375" style="204" bestFit="1" customWidth="1"/>
    <col min="13839" max="13839" width="21.42578125" style="204" bestFit="1" customWidth="1"/>
    <col min="13840" max="13840" width="14.7109375" style="204" bestFit="1" customWidth="1"/>
    <col min="13841" max="13841" width="21.42578125" style="204" bestFit="1" customWidth="1"/>
    <col min="13842" max="13842" width="14.7109375" style="204" bestFit="1" customWidth="1"/>
    <col min="13843" max="13843" width="21.42578125" style="204" bestFit="1" customWidth="1"/>
    <col min="13844" max="13844" width="16.5703125" style="204" bestFit="1" customWidth="1"/>
    <col min="13845" max="13845" width="14.140625" style="204" bestFit="1" customWidth="1"/>
    <col min="13846" max="13846" width="16.5703125" style="204" bestFit="1" customWidth="1"/>
    <col min="13847" max="13847" width="14.140625" style="204" bestFit="1" customWidth="1"/>
    <col min="13848" max="13848" width="14.42578125" style="204" bestFit="1" customWidth="1"/>
    <col min="13849" max="13849" width="14.5703125" style="204" customWidth="1"/>
    <col min="13850" max="13850" width="13.85546875" style="204" bestFit="1" customWidth="1"/>
    <col min="13851" max="13851" width="14.5703125" style="204" customWidth="1"/>
    <col min="13852" max="14088" width="9" style="204"/>
    <col min="14089" max="14089" width="14.140625" style="204" customWidth="1"/>
    <col min="14090" max="14090" width="14.7109375" style="204" bestFit="1" customWidth="1"/>
    <col min="14091" max="14091" width="21.42578125" style="204" bestFit="1" customWidth="1"/>
    <col min="14092" max="14092" width="14.7109375" style="204" bestFit="1" customWidth="1"/>
    <col min="14093" max="14093" width="21.42578125" style="204" bestFit="1" customWidth="1"/>
    <col min="14094" max="14094" width="14.7109375" style="204" bestFit="1" customWidth="1"/>
    <col min="14095" max="14095" width="21.42578125" style="204" bestFit="1" customWidth="1"/>
    <col min="14096" max="14096" width="14.7109375" style="204" bestFit="1" customWidth="1"/>
    <col min="14097" max="14097" width="21.42578125" style="204" bestFit="1" customWidth="1"/>
    <col min="14098" max="14098" width="14.7109375" style="204" bestFit="1" customWidth="1"/>
    <col min="14099" max="14099" width="21.42578125" style="204" bestFit="1" customWidth="1"/>
    <col min="14100" max="14100" width="16.5703125" style="204" bestFit="1" customWidth="1"/>
    <col min="14101" max="14101" width="14.140625" style="204" bestFit="1" customWidth="1"/>
    <col min="14102" max="14102" width="16.5703125" style="204" bestFit="1" customWidth="1"/>
    <col min="14103" max="14103" width="14.140625" style="204" bestFit="1" customWidth="1"/>
    <col min="14104" max="14104" width="14.42578125" style="204" bestFit="1" customWidth="1"/>
    <col min="14105" max="14105" width="14.5703125" style="204" customWidth="1"/>
    <col min="14106" max="14106" width="13.85546875" style="204" bestFit="1" customWidth="1"/>
    <col min="14107" max="14107" width="14.5703125" style="204" customWidth="1"/>
    <col min="14108" max="14344" width="9" style="204"/>
    <col min="14345" max="14345" width="14.140625" style="204" customWidth="1"/>
    <col min="14346" max="14346" width="14.7109375" style="204" bestFit="1" customWidth="1"/>
    <col min="14347" max="14347" width="21.42578125" style="204" bestFit="1" customWidth="1"/>
    <col min="14348" max="14348" width="14.7109375" style="204" bestFit="1" customWidth="1"/>
    <col min="14349" max="14349" width="21.42578125" style="204" bestFit="1" customWidth="1"/>
    <col min="14350" max="14350" width="14.7109375" style="204" bestFit="1" customWidth="1"/>
    <col min="14351" max="14351" width="21.42578125" style="204" bestFit="1" customWidth="1"/>
    <col min="14352" max="14352" width="14.7109375" style="204" bestFit="1" customWidth="1"/>
    <col min="14353" max="14353" width="21.42578125" style="204" bestFit="1" customWidth="1"/>
    <col min="14354" max="14354" width="14.7109375" style="204" bestFit="1" customWidth="1"/>
    <col min="14355" max="14355" width="21.42578125" style="204" bestFit="1" customWidth="1"/>
    <col min="14356" max="14356" width="16.5703125" style="204" bestFit="1" customWidth="1"/>
    <col min="14357" max="14357" width="14.140625" style="204" bestFit="1" customWidth="1"/>
    <col min="14358" max="14358" width="16.5703125" style="204" bestFit="1" customWidth="1"/>
    <col min="14359" max="14359" width="14.140625" style="204" bestFit="1" customWidth="1"/>
    <col min="14360" max="14360" width="14.42578125" style="204" bestFit="1" customWidth="1"/>
    <col min="14361" max="14361" width="14.5703125" style="204" customWidth="1"/>
    <col min="14362" max="14362" width="13.85546875" style="204" bestFit="1" customWidth="1"/>
    <col min="14363" max="14363" width="14.5703125" style="204" customWidth="1"/>
    <col min="14364" max="14600" width="9" style="204"/>
    <col min="14601" max="14601" width="14.140625" style="204" customWidth="1"/>
    <col min="14602" max="14602" width="14.7109375" style="204" bestFit="1" customWidth="1"/>
    <col min="14603" max="14603" width="21.42578125" style="204" bestFit="1" customWidth="1"/>
    <col min="14604" max="14604" width="14.7109375" style="204" bestFit="1" customWidth="1"/>
    <col min="14605" max="14605" width="21.42578125" style="204" bestFit="1" customWidth="1"/>
    <col min="14606" max="14606" width="14.7109375" style="204" bestFit="1" customWidth="1"/>
    <col min="14607" max="14607" width="21.42578125" style="204" bestFit="1" customWidth="1"/>
    <col min="14608" max="14608" width="14.7109375" style="204" bestFit="1" customWidth="1"/>
    <col min="14609" max="14609" width="21.42578125" style="204" bestFit="1" customWidth="1"/>
    <col min="14610" max="14610" width="14.7109375" style="204" bestFit="1" customWidth="1"/>
    <col min="14611" max="14611" width="21.42578125" style="204" bestFit="1" customWidth="1"/>
    <col min="14612" max="14612" width="16.5703125" style="204" bestFit="1" customWidth="1"/>
    <col min="14613" max="14613" width="14.140625" style="204" bestFit="1" customWidth="1"/>
    <col min="14614" max="14614" width="16.5703125" style="204" bestFit="1" customWidth="1"/>
    <col min="14615" max="14615" width="14.140625" style="204" bestFit="1" customWidth="1"/>
    <col min="14616" max="14616" width="14.42578125" style="204" bestFit="1" customWidth="1"/>
    <col min="14617" max="14617" width="14.5703125" style="204" customWidth="1"/>
    <col min="14618" max="14618" width="13.85546875" style="204" bestFit="1" customWidth="1"/>
    <col min="14619" max="14619" width="14.5703125" style="204" customWidth="1"/>
    <col min="14620" max="14856" width="9" style="204"/>
    <col min="14857" max="14857" width="14.140625" style="204" customWidth="1"/>
    <col min="14858" max="14858" width="14.7109375" style="204" bestFit="1" customWidth="1"/>
    <col min="14859" max="14859" width="21.42578125" style="204" bestFit="1" customWidth="1"/>
    <col min="14860" max="14860" width="14.7109375" style="204" bestFit="1" customWidth="1"/>
    <col min="14861" max="14861" width="21.42578125" style="204" bestFit="1" customWidth="1"/>
    <col min="14862" max="14862" width="14.7109375" style="204" bestFit="1" customWidth="1"/>
    <col min="14863" max="14863" width="21.42578125" style="204" bestFit="1" customWidth="1"/>
    <col min="14864" max="14864" width="14.7109375" style="204" bestFit="1" customWidth="1"/>
    <col min="14865" max="14865" width="21.42578125" style="204" bestFit="1" customWidth="1"/>
    <col min="14866" max="14866" width="14.7109375" style="204" bestFit="1" customWidth="1"/>
    <col min="14867" max="14867" width="21.42578125" style="204" bestFit="1" customWidth="1"/>
    <col min="14868" max="14868" width="16.5703125" style="204" bestFit="1" customWidth="1"/>
    <col min="14869" max="14869" width="14.140625" style="204" bestFit="1" customWidth="1"/>
    <col min="14870" max="14870" width="16.5703125" style="204" bestFit="1" customWidth="1"/>
    <col min="14871" max="14871" width="14.140625" style="204" bestFit="1" customWidth="1"/>
    <col min="14872" max="14872" width="14.42578125" style="204" bestFit="1" customWidth="1"/>
    <col min="14873" max="14873" width="14.5703125" style="204" customWidth="1"/>
    <col min="14874" max="14874" width="13.85546875" style="204" bestFit="1" customWidth="1"/>
    <col min="14875" max="14875" width="14.5703125" style="204" customWidth="1"/>
    <col min="14876" max="15112" width="9" style="204"/>
    <col min="15113" max="15113" width="14.140625" style="204" customWidth="1"/>
    <col min="15114" max="15114" width="14.7109375" style="204" bestFit="1" customWidth="1"/>
    <col min="15115" max="15115" width="21.42578125" style="204" bestFit="1" customWidth="1"/>
    <col min="15116" max="15116" width="14.7109375" style="204" bestFit="1" customWidth="1"/>
    <col min="15117" max="15117" width="21.42578125" style="204" bestFit="1" customWidth="1"/>
    <col min="15118" max="15118" width="14.7109375" style="204" bestFit="1" customWidth="1"/>
    <col min="15119" max="15119" width="21.42578125" style="204" bestFit="1" customWidth="1"/>
    <col min="15120" max="15120" width="14.7109375" style="204" bestFit="1" customWidth="1"/>
    <col min="15121" max="15121" width="21.42578125" style="204" bestFit="1" customWidth="1"/>
    <col min="15122" max="15122" width="14.7109375" style="204" bestFit="1" customWidth="1"/>
    <col min="15123" max="15123" width="21.42578125" style="204" bestFit="1" customWidth="1"/>
    <col min="15124" max="15124" width="16.5703125" style="204" bestFit="1" customWidth="1"/>
    <col min="15125" max="15125" width="14.140625" style="204" bestFit="1" customWidth="1"/>
    <col min="15126" max="15126" width="16.5703125" style="204" bestFit="1" customWidth="1"/>
    <col min="15127" max="15127" width="14.140625" style="204" bestFit="1" customWidth="1"/>
    <col min="15128" max="15128" width="14.42578125" style="204" bestFit="1" customWidth="1"/>
    <col min="15129" max="15129" width="14.5703125" style="204" customWidth="1"/>
    <col min="15130" max="15130" width="13.85546875" style="204" bestFit="1" customWidth="1"/>
    <col min="15131" max="15131" width="14.5703125" style="204" customWidth="1"/>
    <col min="15132" max="15368" width="9" style="204"/>
    <col min="15369" max="15369" width="14.140625" style="204" customWidth="1"/>
    <col min="15370" max="15370" width="14.7109375" style="204" bestFit="1" customWidth="1"/>
    <col min="15371" max="15371" width="21.42578125" style="204" bestFit="1" customWidth="1"/>
    <col min="15372" max="15372" width="14.7109375" style="204" bestFit="1" customWidth="1"/>
    <col min="15373" max="15373" width="21.42578125" style="204" bestFit="1" customWidth="1"/>
    <col min="15374" max="15374" width="14.7109375" style="204" bestFit="1" customWidth="1"/>
    <col min="15375" max="15375" width="21.42578125" style="204" bestFit="1" customWidth="1"/>
    <col min="15376" max="15376" width="14.7109375" style="204" bestFit="1" customWidth="1"/>
    <col min="15377" max="15377" width="21.42578125" style="204" bestFit="1" customWidth="1"/>
    <col min="15378" max="15378" width="14.7109375" style="204" bestFit="1" customWidth="1"/>
    <col min="15379" max="15379" width="21.42578125" style="204" bestFit="1" customWidth="1"/>
    <col min="15380" max="15380" width="16.5703125" style="204" bestFit="1" customWidth="1"/>
    <col min="15381" max="15381" width="14.140625" style="204" bestFit="1" customWidth="1"/>
    <col min="15382" max="15382" width="16.5703125" style="204" bestFit="1" customWidth="1"/>
    <col min="15383" max="15383" width="14.140625" style="204" bestFit="1" customWidth="1"/>
    <col min="15384" max="15384" width="14.42578125" style="204" bestFit="1" customWidth="1"/>
    <col min="15385" max="15385" width="14.5703125" style="204" customWidth="1"/>
    <col min="15386" max="15386" width="13.85546875" style="204" bestFit="1" customWidth="1"/>
    <col min="15387" max="15387" width="14.5703125" style="204" customWidth="1"/>
    <col min="15388" max="15624" width="9" style="204"/>
    <col min="15625" max="15625" width="14.140625" style="204" customWidth="1"/>
    <col min="15626" max="15626" width="14.7109375" style="204" bestFit="1" customWidth="1"/>
    <col min="15627" max="15627" width="21.42578125" style="204" bestFit="1" customWidth="1"/>
    <col min="15628" max="15628" width="14.7109375" style="204" bestFit="1" customWidth="1"/>
    <col min="15629" max="15629" width="21.42578125" style="204" bestFit="1" customWidth="1"/>
    <col min="15630" max="15630" width="14.7109375" style="204" bestFit="1" customWidth="1"/>
    <col min="15631" max="15631" width="21.42578125" style="204" bestFit="1" customWidth="1"/>
    <col min="15632" max="15632" width="14.7109375" style="204" bestFit="1" customWidth="1"/>
    <col min="15633" max="15633" width="21.42578125" style="204" bestFit="1" customWidth="1"/>
    <col min="15634" max="15634" width="14.7109375" style="204" bestFit="1" customWidth="1"/>
    <col min="15635" max="15635" width="21.42578125" style="204" bestFit="1" customWidth="1"/>
    <col min="15636" max="15636" width="16.5703125" style="204" bestFit="1" customWidth="1"/>
    <col min="15637" max="15637" width="14.140625" style="204" bestFit="1" customWidth="1"/>
    <col min="15638" max="15638" width="16.5703125" style="204" bestFit="1" customWidth="1"/>
    <col min="15639" max="15639" width="14.140625" style="204" bestFit="1" customWidth="1"/>
    <col min="15640" max="15640" width="14.42578125" style="204" bestFit="1" customWidth="1"/>
    <col min="15641" max="15641" width="14.5703125" style="204" customWidth="1"/>
    <col min="15642" max="15642" width="13.85546875" style="204" bestFit="1" customWidth="1"/>
    <col min="15643" max="15643" width="14.5703125" style="204" customWidth="1"/>
    <col min="15644" max="15880" width="9" style="204"/>
    <col min="15881" max="15881" width="14.140625" style="204" customWidth="1"/>
    <col min="15882" max="15882" width="14.7109375" style="204" bestFit="1" customWidth="1"/>
    <col min="15883" max="15883" width="21.42578125" style="204" bestFit="1" customWidth="1"/>
    <col min="15884" max="15884" width="14.7109375" style="204" bestFit="1" customWidth="1"/>
    <col min="15885" max="15885" width="21.42578125" style="204" bestFit="1" customWidth="1"/>
    <col min="15886" max="15886" width="14.7109375" style="204" bestFit="1" customWidth="1"/>
    <col min="15887" max="15887" width="21.42578125" style="204" bestFit="1" customWidth="1"/>
    <col min="15888" max="15888" width="14.7109375" style="204" bestFit="1" customWidth="1"/>
    <col min="15889" max="15889" width="21.42578125" style="204" bestFit="1" customWidth="1"/>
    <col min="15890" max="15890" width="14.7109375" style="204" bestFit="1" customWidth="1"/>
    <col min="15891" max="15891" width="21.42578125" style="204" bestFit="1" customWidth="1"/>
    <col min="15892" max="15892" width="16.5703125" style="204" bestFit="1" customWidth="1"/>
    <col min="15893" max="15893" width="14.140625" style="204" bestFit="1" customWidth="1"/>
    <col min="15894" max="15894" width="16.5703125" style="204" bestFit="1" customWidth="1"/>
    <col min="15895" max="15895" width="14.140625" style="204" bestFit="1" customWidth="1"/>
    <col min="15896" max="15896" width="14.42578125" style="204" bestFit="1" customWidth="1"/>
    <col min="15897" max="15897" width="14.5703125" style="204" customWidth="1"/>
    <col min="15898" max="15898" width="13.85546875" style="204" bestFit="1" customWidth="1"/>
    <col min="15899" max="15899" width="14.5703125" style="204" customWidth="1"/>
    <col min="15900" max="16136" width="9" style="204"/>
    <col min="16137" max="16137" width="14.140625" style="204" customWidth="1"/>
    <col min="16138" max="16138" width="14.7109375" style="204" bestFit="1" customWidth="1"/>
    <col min="16139" max="16139" width="21.42578125" style="204" bestFit="1" customWidth="1"/>
    <col min="16140" max="16140" width="14.7109375" style="204" bestFit="1" customWidth="1"/>
    <col min="16141" max="16141" width="21.42578125" style="204" bestFit="1" customWidth="1"/>
    <col min="16142" max="16142" width="14.7109375" style="204" bestFit="1" customWidth="1"/>
    <col min="16143" max="16143" width="21.42578125" style="204" bestFit="1" customWidth="1"/>
    <col min="16144" max="16144" width="14.7109375" style="204" bestFit="1" customWidth="1"/>
    <col min="16145" max="16145" width="21.42578125" style="204" bestFit="1" customWidth="1"/>
    <col min="16146" max="16146" width="14.7109375" style="204" bestFit="1" customWidth="1"/>
    <col min="16147" max="16147" width="21.42578125" style="204" bestFit="1" customWidth="1"/>
    <col min="16148" max="16148" width="16.5703125" style="204" bestFit="1" customWidth="1"/>
    <col min="16149" max="16149" width="14.140625" style="204" bestFit="1" customWidth="1"/>
    <col min="16150" max="16150" width="16.5703125" style="204" bestFit="1" customWidth="1"/>
    <col min="16151" max="16151" width="14.140625" style="204" bestFit="1" customWidth="1"/>
    <col min="16152" max="16152" width="14.42578125" style="204" bestFit="1" customWidth="1"/>
    <col min="16153" max="16153" width="14.5703125" style="204" customWidth="1"/>
    <col min="16154" max="16154" width="13.85546875" style="204" bestFit="1" customWidth="1"/>
    <col min="16155" max="16155" width="14.5703125" style="204" customWidth="1"/>
    <col min="16156" max="16384" width="9" style="204"/>
  </cols>
  <sheetData>
    <row r="1" spans="1:83" s="1119" customFormat="1" ht="53.25" customHeight="1">
      <c r="A1" s="1118" t="s">
        <v>824</v>
      </c>
      <c r="B1" s="1164"/>
      <c r="D1" s="1164"/>
      <c r="F1" s="1164"/>
      <c r="H1" s="1164"/>
      <c r="J1" s="1164"/>
      <c r="L1" s="1164"/>
      <c r="N1" s="1164"/>
      <c r="P1" s="1164"/>
      <c r="R1" s="1164"/>
      <c r="T1" s="1164"/>
      <c r="V1" s="1164"/>
      <c r="X1" s="1164"/>
      <c r="AC1" s="1118" t="s">
        <v>825</v>
      </c>
      <c r="AD1" s="1164"/>
      <c r="AF1" s="1164"/>
      <c r="AH1" s="1164"/>
      <c r="AJ1" s="1164"/>
      <c r="AL1" s="1164"/>
      <c r="AN1" s="1164"/>
      <c r="AP1" s="1164"/>
      <c r="AR1" s="1164"/>
      <c r="AT1" s="1164"/>
      <c r="AV1" s="1164"/>
      <c r="AX1" s="1164"/>
      <c r="AZ1" s="1164"/>
      <c r="BE1" s="1118" t="s">
        <v>877</v>
      </c>
      <c r="BF1" s="1164"/>
      <c r="BH1" s="1164"/>
      <c r="BJ1" s="1164"/>
      <c r="BL1" s="1164"/>
      <c r="BN1" s="1164"/>
      <c r="BP1" s="1164"/>
      <c r="BR1" s="1164"/>
      <c r="BT1" s="1164"/>
      <c r="BV1" s="1164"/>
      <c r="BX1" s="1164"/>
      <c r="BZ1" s="1164"/>
      <c r="CB1" s="1164"/>
    </row>
    <row r="2" spans="1:83" s="1119" customFormat="1" ht="53.25" customHeight="1">
      <c r="A2" s="1120" t="s">
        <v>874</v>
      </c>
      <c r="B2" s="1164"/>
      <c r="D2" s="1164"/>
      <c r="F2" s="1164"/>
      <c r="H2" s="1164"/>
      <c r="J2" s="1164"/>
      <c r="L2" s="1164"/>
      <c r="N2" s="1164"/>
      <c r="P2" s="1164"/>
      <c r="R2" s="1164"/>
      <c r="T2" s="1164"/>
      <c r="V2" s="1164"/>
      <c r="X2" s="1164"/>
      <c r="AC2" s="1120" t="s">
        <v>875</v>
      </c>
      <c r="AD2" s="1164"/>
      <c r="AF2" s="1164"/>
      <c r="AH2" s="1164"/>
      <c r="AJ2" s="1164"/>
      <c r="AL2" s="1164"/>
      <c r="AN2" s="1164"/>
      <c r="AP2" s="1164"/>
      <c r="AR2" s="1164"/>
      <c r="AT2" s="1164"/>
      <c r="AV2" s="1164"/>
      <c r="AX2" s="1164"/>
      <c r="AZ2" s="1164"/>
      <c r="BE2" s="1120" t="s">
        <v>876</v>
      </c>
      <c r="BF2" s="1164"/>
      <c r="BH2" s="1164"/>
      <c r="BJ2" s="1164"/>
      <c r="BL2" s="1164"/>
      <c r="BN2" s="1164"/>
      <c r="BP2" s="1164"/>
      <c r="BR2" s="1164"/>
      <c r="BT2" s="1164"/>
      <c r="BV2" s="1164"/>
      <c r="BX2" s="1164"/>
      <c r="BZ2" s="1164"/>
      <c r="CB2" s="1164"/>
    </row>
    <row r="3" spans="1:83" ht="26.25">
      <c r="A3" s="1121"/>
      <c r="C3" s="1122"/>
      <c r="Y3" s="1503" t="s">
        <v>536</v>
      </c>
      <c r="Z3" s="1503"/>
      <c r="AA3" s="1503"/>
      <c r="AC3" s="1121"/>
      <c r="AE3" s="1122"/>
      <c r="BA3" s="1503" t="s">
        <v>536</v>
      </c>
      <c r="BB3" s="1503"/>
      <c r="BC3" s="1503"/>
      <c r="BE3" s="1121"/>
      <c r="BG3" s="1122"/>
      <c r="CC3" s="1503" t="s">
        <v>536</v>
      </c>
      <c r="CD3" s="1503"/>
      <c r="CE3" s="1503"/>
    </row>
    <row r="4" spans="1:83" ht="42.75" customHeight="1">
      <c r="A4" s="1495" t="s">
        <v>286</v>
      </c>
      <c r="B4" s="1496" t="s">
        <v>721</v>
      </c>
      <c r="C4" s="1496"/>
      <c r="D4" s="1496"/>
      <c r="E4" s="1496"/>
      <c r="F4" s="1496"/>
      <c r="G4" s="1496"/>
      <c r="H4" s="1496"/>
      <c r="I4" s="1496"/>
      <c r="J4" s="1496"/>
      <c r="K4" s="1496"/>
      <c r="L4" s="1496"/>
      <c r="M4" s="1496"/>
      <c r="N4" s="1496"/>
      <c r="O4" s="1496"/>
      <c r="P4" s="1489" t="s">
        <v>724</v>
      </c>
      <c r="Q4" s="1489"/>
      <c r="R4" s="1489" t="s">
        <v>725</v>
      </c>
      <c r="S4" s="1489"/>
      <c r="T4" s="1489" t="s">
        <v>726</v>
      </c>
      <c r="U4" s="1489"/>
      <c r="V4" s="1489" t="s">
        <v>540</v>
      </c>
      <c r="W4" s="1489"/>
      <c r="X4" s="1490" t="s">
        <v>727</v>
      </c>
      <c r="Y4" s="1490"/>
      <c r="Z4" s="1490"/>
      <c r="AA4" s="1490"/>
      <c r="AC4" s="1495" t="s">
        <v>286</v>
      </c>
      <c r="AD4" s="1496" t="s">
        <v>721</v>
      </c>
      <c r="AE4" s="1496"/>
      <c r="AF4" s="1496"/>
      <c r="AG4" s="1496"/>
      <c r="AH4" s="1496"/>
      <c r="AI4" s="1496"/>
      <c r="AJ4" s="1496"/>
      <c r="AK4" s="1496"/>
      <c r="AL4" s="1496"/>
      <c r="AM4" s="1496"/>
      <c r="AN4" s="1496"/>
      <c r="AO4" s="1496"/>
      <c r="AP4" s="1496"/>
      <c r="AQ4" s="1496"/>
      <c r="AR4" s="1489" t="s">
        <v>724</v>
      </c>
      <c r="AS4" s="1489"/>
      <c r="AT4" s="1489" t="s">
        <v>725</v>
      </c>
      <c r="AU4" s="1489"/>
      <c r="AV4" s="1489" t="s">
        <v>726</v>
      </c>
      <c r="AW4" s="1489"/>
      <c r="AX4" s="1489" t="s">
        <v>540</v>
      </c>
      <c r="AY4" s="1489"/>
      <c r="AZ4" s="1490" t="s">
        <v>727</v>
      </c>
      <c r="BA4" s="1490"/>
      <c r="BB4" s="1490"/>
      <c r="BC4" s="1490"/>
      <c r="BE4" s="1495" t="s">
        <v>286</v>
      </c>
      <c r="BF4" s="1496" t="s">
        <v>721</v>
      </c>
      <c r="BG4" s="1496"/>
      <c r="BH4" s="1496"/>
      <c r="BI4" s="1496"/>
      <c r="BJ4" s="1496"/>
      <c r="BK4" s="1496"/>
      <c r="BL4" s="1496"/>
      <c r="BM4" s="1496"/>
      <c r="BN4" s="1496"/>
      <c r="BO4" s="1496"/>
      <c r="BP4" s="1496"/>
      <c r="BQ4" s="1496"/>
      <c r="BR4" s="1496"/>
      <c r="BS4" s="1496"/>
      <c r="BT4" s="1489" t="s">
        <v>724</v>
      </c>
      <c r="BU4" s="1489"/>
      <c r="BV4" s="1489" t="s">
        <v>725</v>
      </c>
      <c r="BW4" s="1489"/>
      <c r="BX4" s="1489" t="s">
        <v>726</v>
      </c>
      <c r="BY4" s="1489"/>
      <c r="BZ4" s="1489" t="s">
        <v>540</v>
      </c>
      <c r="CA4" s="1489"/>
      <c r="CB4" s="1490" t="s">
        <v>727</v>
      </c>
      <c r="CC4" s="1490"/>
      <c r="CD4" s="1490"/>
      <c r="CE4" s="1490"/>
    </row>
    <row r="5" spans="1:83" s="1123" customFormat="1" ht="59.25" customHeight="1">
      <c r="A5" s="1495"/>
      <c r="B5" s="1491" t="s">
        <v>203</v>
      </c>
      <c r="C5" s="1491"/>
      <c r="D5" s="1491"/>
      <c r="E5" s="1491"/>
      <c r="F5" s="1491"/>
      <c r="G5" s="1491"/>
      <c r="H5" s="1491"/>
      <c r="I5" s="1491"/>
      <c r="J5" s="1491"/>
      <c r="K5" s="1492"/>
      <c r="L5" s="1493" t="s">
        <v>208</v>
      </c>
      <c r="M5" s="1494"/>
      <c r="N5" s="1489" t="s">
        <v>209</v>
      </c>
      <c r="O5" s="1489"/>
      <c r="P5" s="1489"/>
      <c r="Q5" s="1489"/>
      <c r="R5" s="1489"/>
      <c r="S5" s="1489"/>
      <c r="T5" s="1489"/>
      <c r="U5" s="1489"/>
      <c r="V5" s="1489"/>
      <c r="W5" s="1489"/>
      <c r="X5" s="1490"/>
      <c r="Y5" s="1490"/>
      <c r="Z5" s="1490"/>
      <c r="AA5" s="1490"/>
      <c r="AC5" s="1495"/>
      <c r="AD5" s="1491" t="s">
        <v>203</v>
      </c>
      <c r="AE5" s="1491"/>
      <c r="AF5" s="1491"/>
      <c r="AG5" s="1491"/>
      <c r="AH5" s="1491"/>
      <c r="AI5" s="1491"/>
      <c r="AJ5" s="1491"/>
      <c r="AK5" s="1491"/>
      <c r="AL5" s="1491"/>
      <c r="AM5" s="1492"/>
      <c r="AN5" s="1493" t="s">
        <v>208</v>
      </c>
      <c r="AO5" s="1494"/>
      <c r="AP5" s="1489" t="s">
        <v>209</v>
      </c>
      <c r="AQ5" s="1489"/>
      <c r="AR5" s="1489"/>
      <c r="AS5" s="1489"/>
      <c r="AT5" s="1489"/>
      <c r="AU5" s="1489"/>
      <c r="AV5" s="1489"/>
      <c r="AW5" s="1489"/>
      <c r="AX5" s="1489"/>
      <c r="AY5" s="1489"/>
      <c r="AZ5" s="1490"/>
      <c r="BA5" s="1490"/>
      <c r="BB5" s="1490"/>
      <c r="BC5" s="1490"/>
      <c r="BE5" s="1495"/>
      <c r="BF5" s="1491" t="s">
        <v>203</v>
      </c>
      <c r="BG5" s="1491"/>
      <c r="BH5" s="1491"/>
      <c r="BI5" s="1491"/>
      <c r="BJ5" s="1491"/>
      <c r="BK5" s="1491"/>
      <c r="BL5" s="1491"/>
      <c r="BM5" s="1491"/>
      <c r="BN5" s="1491"/>
      <c r="BO5" s="1492"/>
      <c r="BP5" s="1493" t="s">
        <v>208</v>
      </c>
      <c r="BQ5" s="1494"/>
      <c r="BR5" s="1489" t="s">
        <v>209</v>
      </c>
      <c r="BS5" s="1489"/>
      <c r="BT5" s="1489"/>
      <c r="BU5" s="1489"/>
      <c r="BV5" s="1489"/>
      <c r="BW5" s="1489"/>
      <c r="BX5" s="1489"/>
      <c r="BY5" s="1489"/>
      <c r="BZ5" s="1489"/>
      <c r="CA5" s="1489"/>
      <c r="CB5" s="1490"/>
      <c r="CC5" s="1490"/>
      <c r="CD5" s="1490"/>
      <c r="CE5" s="1490"/>
    </row>
    <row r="6" spans="1:83" s="1125" customFormat="1" ht="35.25" customHeight="1">
      <c r="A6" s="1495"/>
      <c r="B6" s="1497" t="s">
        <v>204</v>
      </c>
      <c r="C6" s="1498"/>
      <c r="D6" s="1499" t="s">
        <v>722</v>
      </c>
      <c r="E6" s="1500"/>
      <c r="F6" s="1499" t="s">
        <v>206</v>
      </c>
      <c r="G6" s="1500"/>
      <c r="H6" s="1499" t="s">
        <v>723</v>
      </c>
      <c r="I6" s="1500"/>
      <c r="J6" s="1499" t="s">
        <v>341</v>
      </c>
      <c r="K6" s="1500"/>
      <c r="L6" s="1168" t="s">
        <v>276</v>
      </c>
      <c r="M6" s="1124" t="s">
        <v>277</v>
      </c>
      <c r="N6" s="1168" t="s">
        <v>276</v>
      </c>
      <c r="O6" s="1124" t="s">
        <v>277</v>
      </c>
      <c r="P6" s="1168" t="s">
        <v>276</v>
      </c>
      <c r="Q6" s="1124" t="s">
        <v>277</v>
      </c>
      <c r="R6" s="1168" t="s">
        <v>276</v>
      </c>
      <c r="S6" s="1124" t="s">
        <v>277</v>
      </c>
      <c r="T6" s="1168" t="s">
        <v>276</v>
      </c>
      <c r="U6" s="1124" t="s">
        <v>277</v>
      </c>
      <c r="V6" s="1168" t="s">
        <v>276</v>
      </c>
      <c r="W6" s="1124" t="s">
        <v>277</v>
      </c>
      <c r="X6" s="1168" t="s">
        <v>276</v>
      </c>
      <c r="Y6" s="1501" t="s">
        <v>278</v>
      </c>
      <c r="Z6" s="1124" t="s">
        <v>277</v>
      </c>
      <c r="AA6" s="1501" t="s">
        <v>278</v>
      </c>
      <c r="AC6" s="1495"/>
      <c r="AD6" s="1504" t="s">
        <v>204</v>
      </c>
      <c r="AE6" s="1500"/>
      <c r="AF6" s="1499" t="s">
        <v>722</v>
      </c>
      <c r="AG6" s="1500"/>
      <c r="AH6" s="1499" t="s">
        <v>206</v>
      </c>
      <c r="AI6" s="1500"/>
      <c r="AJ6" s="1499" t="s">
        <v>723</v>
      </c>
      <c r="AK6" s="1500"/>
      <c r="AL6" s="1499" t="s">
        <v>341</v>
      </c>
      <c r="AM6" s="1500"/>
      <c r="AN6" s="1168" t="s">
        <v>276</v>
      </c>
      <c r="AO6" s="1124" t="s">
        <v>277</v>
      </c>
      <c r="AP6" s="1168" t="s">
        <v>276</v>
      </c>
      <c r="AQ6" s="1124" t="s">
        <v>277</v>
      </c>
      <c r="AR6" s="1168" t="s">
        <v>276</v>
      </c>
      <c r="AS6" s="1124" t="s">
        <v>277</v>
      </c>
      <c r="AT6" s="1168" t="s">
        <v>276</v>
      </c>
      <c r="AU6" s="1124" t="s">
        <v>277</v>
      </c>
      <c r="AV6" s="1168" t="s">
        <v>276</v>
      </c>
      <c r="AW6" s="1124" t="s">
        <v>277</v>
      </c>
      <c r="AX6" s="1168" t="s">
        <v>276</v>
      </c>
      <c r="AY6" s="1124" t="s">
        <v>277</v>
      </c>
      <c r="AZ6" s="1168" t="s">
        <v>276</v>
      </c>
      <c r="BA6" s="1501" t="s">
        <v>278</v>
      </c>
      <c r="BB6" s="1124" t="s">
        <v>277</v>
      </c>
      <c r="BC6" s="1501" t="s">
        <v>278</v>
      </c>
      <c r="BE6" s="1495"/>
      <c r="BF6" s="1504" t="s">
        <v>204</v>
      </c>
      <c r="BG6" s="1500"/>
      <c r="BH6" s="1499" t="s">
        <v>722</v>
      </c>
      <c r="BI6" s="1500"/>
      <c r="BJ6" s="1499" t="s">
        <v>206</v>
      </c>
      <c r="BK6" s="1500"/>
      <c r="BL6" s="1499" t="s">
        <v>723</v>
      </c>
      <c r="BM6" s="1500"/>
      <c r="BN6" s="1499" t="s">
        <v>341</v>
      </c>
      <c r="BO6" s="1500"/>
      <c r="BP6" s="1168" t="s">
        <v>276</v>
      </c>
      <c r="BQ6" s="1124" t="s">
        <v>277</v>
      </c>
      <c r="BR6" s="1168" t="s">
        <v>276</v>
      </c>
      <c r="BS6" s="1124" t="s">
        <v>277</v>
      </c>
      <c r="BT6" s="1168" t="s">
        <v>276</v>
      </c>
      <c r="BU6" s="1124" t="s">
        <v>277</v>
      </c>
      <c r="BV6" s="1168" t="s">
        <v>276</v>
      </c>
      <c r="BW6" s="1124" t="s">
        <v>277</v>
      </c>
      <c r="BX6" s="1168" t="s">
        <v>276</v>
      </c>
      <c r="BY6" s="1124" t="s">
        <v>277</v>
      </c>
      <c r="BZ6" s="1168" t="s">
        <v>276</v>
      </c>
      <c r="CA6" s="1124" t="s">
        <v>277</v>
      </c>
      <c r="CB6" s="1168" t="s">
        <v>276</v>
      </c>
      <c r="CC6" s="1501" t="s">
        <v>278</v>
      </c>
      <c r="CD6" s="1124" t="s">
        <v>277</v>
      </c>
      <c r="CE6" s="1501" t="s">
        <v>278</v>
      </c>
    </row>
    <row r="7" spans="1:83" s="1123" customFormat="1" ht="52.5">
      <c r="A7" s="1495"/>
      <c r="B7" s="1155" t="s">
        <v>870</v>
      </c>
      <c r="C7" s="1126" t="s">
        <v>543</v>
      </c>
      <c r="D7" s="1155" t="s">
        <v>870</v>
      </c>
      <c r="E7" s="1126" t="s">
        <v>543</v>
      </c>
      <c r="F7" s="1155" t="s">
        <v>870</v>
      </c>
      <c r="G7" s="1126" t="s">
        <v>543</v>
      </c>
      <c r="H7" s="1155" t="s">
        <v>870</v>
      </c>
      <c r="I7" s="1126" t="s">
        <v>543</v>
      </c>
      <c r="J7" s="1155" t="s">
        <v>870</v>
      </c>
      <c r="K7" s="1126" t="s">
        <v>543</v>
      </c>
      <c r="L7" s="1161" t="s">
        <v>279</v>
      </c>
      <c r="M7" s="1127" t="s">
        <v>280</v>
      </c>
      <c r="N7" s="1161" t="s">
        <v>279</v>
      </c>
      <c r="O7" s="1127" t="s">
        <v>280</v>
      </c>
      <c r="P7" s="1161" t="s">
        <v>279</v>
      </c>
      <c r="Q7" s="1127" t="s">
        <v>280</v>
      </c>
      <c r="R7" s="1161" t="s">
        <v>279</v>
      </c>
      <c r="S7" s="1127" t="s">
        <v>280</v>
      </c>
      <c r="T7" s="1161" t="s">
        <v>279</v>
      </c>
      <c r="U7" s="1127" t="s">
        <v>280</v>
      </c>
      <c r="V7" s="1161" t="s">
        <v>279</v>
      </c>
      <c r="W7" s="1127" t="s">
        <v>280</v>
      </c>
      <c r="X7" s="1161" t="s">
        <v>279</v>
      </c>
      <c r="Y7" s="1502"/>
      <c r="Z7" s="1127" t="s">
        <v>280</v>
      </c>
      <c r="AA7" s="1502"/>
      <c r="AC7" s="1495"/>
      <c r="AD7" s="1155" t="s">
        <v>870</v>
      </c>
      <c r="AE7" s="1126" t="s">
        <v>543</v>
      </c>
      <c r="AF7" s="1155" t="s">
        <v>870</v>
      </c>
      <c r="AG7" s="1126" t="s">
        <v>543</v>
      </c>
      <c r="AH7" s="1155" t="s">
        <v>870</v>
      </c>
      <c r="AI7" s="1126" t="s">
        <v>543</v>
      </c>
      <c r="AJ7" s="1155" t="s">
        <v>870</v>
      </c>
      <c r="AK7" s="1126" t="s">
        <v>543</v>
      </c>
      <c r="AL7" s="1155" t="s">
        <v>870</v>
      </c>
      <c r="AM7" s="1126" t="s">
        <v>543</v>
      </c>
      <c r="AN7" s="1161" t="s">
        <v>279</v>
      </c>
      <c r="AO7" s="1127" t="s">
        <v>280</v>
      </c>
      <c r="AP7" s="1161" t="s">
        <v>279</v>
      </c>
      <c r="AQ7" s="1127" t="s">
        <v>280</v>
      </c>
      <c r="AR7" s="1161" t="s">
        <v>279</v>
      </c>
      <c r="AS7" s="1127" t="s">
        <v>280</v>
      </c>
      <c r="AT7" s="1161" t="s">
        <v>279</v>
      </c>
      <c r="AU7" s="1127" t="s">
        <v>280</v>
      </c>
      <c r="AV7" s="1161" t="s">
        <v>279</v>
      </c>
      <c r="AW7" s="1127" t="s">
        <v>280</v>
      </c>
      <c r="AX7" s="1161" t="s">
        <v>279</v>
      </c>
      <c r="AY7" s="1127" t="s">
        <v>280</v>
      </c>
      <c r="AZ7" s="1161" t="s">
        <v>279</v>
      </c>
      <c r="BA7" s="1502"/>
      <c r="BB7" s="1127" t="s">
        <v>280</v>
      </c>
      <c r="BC7" s="1502"/>
      <c r="BE7" s="1495"/>
      <c r="BF7" s="1155" t="s">
        <v>870</v>
      </c>
      <c r="BG7" s="1126" t="s">
        <v>543</v>
      </c>
      <c r="BH7" s="1155" t="s">
        <v>870</v>
      </c>
      <c r="BI7" s="1126" t="s">
        <v>543</v>
      </c>
      <c r="BJ7" s="1155" t="s">
        <v>870</v>
      </c>
      <c r="BK7" s="1126" t="s">
        <v>543</v>
      </c>
      <c r="BL7" s="1155" t="s">
        <v>870</v>
      </c>
      <c r="BM7" s="1126" t="s">
        <v>543</v>
      </c>
      <c r="BN7" s="1155" t="s">
        <v>870</v>
      </c>
      <c r="BO7" s="1126" t="s">
        <v>543</v>
      </c>
      <c r="BP7" s="1161" t="s">
        <v>279</v>
      </c>
      <c r="BQ7" s="1127" t="s">
        <v>280</v>
      </c>
      <c r="BR7" s="1161" t="s">
        <v>279</v>
      </c>
      <c r="BS7" s="1127" t="s">
        <v>280</v>
      </c>
      <c r="BT7" s="1161" t="s">
        <v>279</v>
      </c>
      <c r="BU7" s="1127" t="s">
        <v>280</v>
      </c>
      <c r="BV7" s="1161" t="s">
        <v>279</v>
      </c>
      <c r="BW7" s="1127" t="s">
        <v>280</v>
      </c>
      <c r="BX7" s="1161" t="s">
        <v>279</v>
      </c>
      <c r="BY7" s="1127" t="s">
        <v>280</v>
      </c>
      <c r="BZ7" s="1161" t="s">
        <v>279</v>
      </c>
      <c r="CA7" s="1127" t="s">
        <v>280</v>
      </c>
      <c r="CB7" s="1161" t="s">
        <v>279</v>
      </c>
      <c r="CC7" s="1502"/>
      <c r="CD7" s="1127" t="s">
        <v>280</v>
      </c>
      <c r="CE7" s="1502"/>
    </row>
    <row r="8" spans="1:83" s="1125" customFormat="1" ht="57">
      <c r="A8" s="1495"/>
      <c r="B8" s="1156" t="s">
        <v>871</v>
      </c>
      <c r="C8" s="1128" t="s">
        <v>282</v>
      </c>
      <c r="D8" s="1156" t="s">
        <v>871</v>
      </c>
      <c r="E8" s="1128" t="s">
        <v>282</v>
      </c>
      <c r="F8" s="1156" t="s">
        <v>871</v>
      </c>
      <c r="G8" s="1128" t="s">
        <v>282</v>
      </c>
      <c r="H8" s="1156" t="s">
        <v>871</v>
      </c>
      <c r="I8" s="1128" t="s">
        <v>282</v>
      </c>
      <c r="J8" s="1156" t="s">
        <v>871</v>
      </c>
      <c r="K8" s="1128" t="s">
        <v>282</v>
      </c>
      <c r="L8" s="1169" t="s">
        <v>871</v>
      </c>
      <c r="M8" s="1128" t="s">
        <v>282</v>
      </c>
      <c r="N8" s="1169" t="s">
        <v>871</v>
      </c>
      <c r="O8" s="1128" t="s">
        <v>282</v>
      </c>
      <c r="P8" s="1169" t="s">
        <v>871</v>
      </c>
      <c r="Q8" s="1128" t="s">
        <v>282</v>
      </c>
      <c r="R8" s="1169" t="s">
        <v>871</v>
      </c>
      <c r="S8" s="1128" t="s">
        <v>282</v>
      </c>
      <c r="T8" s="1169" t="s">
        <v>871</v>
      </c>
      <c r="U8" s="1128" t="s">
        <v>282</v>
      </c>
      <c r="V8" s="1169" t="s">
        <v>871</v>
      </c>
      <c r="W8" s="1128" t="s">
        <v>282</v>
      </c>
      <c r="X8" s="1156" t="s">
        <v>871</v>
      </c>
      <c r="Y8" s="1128" t="s">
        <v>283</v>
      </c>
      <c r="Z8" s="1128" t="s">
        <v>282</v>
      </c>
      <c r="AA8" s="1128" t="s">
        <v>283</v>
      </c>
      <c r="AC8" s="1495"/>
      <c r="AD8" s="1156" t="s">
        <v>871</v>
      </c>
      <c r="AE8" s="1128" t="s">
        <v>282</v>
      </c>
      <c r="AF8" s="1156" t="s">
        <v>871</v>
      </c>
      <c r="AG8" s="1128" t="s">
        <v>282</v>
      </c>
      <c r="AH8" s="1156" t="s">
        <v>871</v>
      </c>
      <c r="AI8" s="1128" t="s">
        <v>282</v>
      </c>
      <c r="AJ8" s="1156" t="s">
        <v>871</v>
      </c>
      <c r="AK8" s="1128" t="s">
        <v>282</v>
      </c>
      <c r="AL8" s="1156" t="s">
        <v>871</v>
      </c>
      <c r="AM8" s="1128" t="s">
        <v>282</v>
      </c>
      <c r="AN8" s="1156" t="s">
        <v>871</v>
      </c>
      <c r="AO8" s="1128" t="s">
        <v>282</v>
      </c>
      <c r="AP8" s="1156" t="s">
        <v>871</v>
      </c>
      <c r="AQ8" s="1128" t="s">
        <v>282</v>
      </c>
      <c r="AR8" s="1156" t="s">
        <v>871</v>
      </c>
      <c r="AS8" s="1128" t="s">
        <v>282</v>
      </c>
      <c r="AT8" s="1156" t="s">
        <v>871</v>
      </c>
      <c r="AU8" s="1128" t="s">
        <v>282</v>
      </c>
      <c r="AV8" s="1156" t="s">
        <v>871</v>
      </c>
      <c r="AW8" s="1128" t="s">
        <v>282</v>
      </c>
      <c r="AX8" s="1156" t="s">
        <v>871</v>
      </c>
      <c r="AY8" s="1128" t="s">
        <v>282</v>
      </c>
      <c r="AZ8" s="1156" t="s">
        <v>871</v>
      </c>
      <c r="BA8" s="1128" t="s">
        <v>283</v>
      </c>
      <c r="BB8" s="1128" t="s">
        <v>282</v>
      </c>
      <c r="BC8" s="1128" t="s">
        <v>283</v>
      </c>
      <c r="BE8" s="1495"/>
      <c r="BF8" s="1156" t="s">
        <v>871</v>
      </c>
      <c r="BG8" s="1128" t="s">
        <v>282</v>
      </c>
      <c r="BH8" s="1156" t="s">
        <v>871</v>
      </c>
      <c r="BI8" s="1128" t="s">
        <v>282</v>
      </c>
      <c r="BJ8" s="1156" t="s">
        <v>871</v>
      </c>
      <c r="BK8" s="1128" t="s">
        <v>282</v>
      </c>
      <c r="BL8" s="1156" t="s">
        <v>871</v>
      </c>
      <c r="BM8" s="1128" t="s">
        <v>282</v>
      </c>
      <c r="BN8" s="1156" t="s">
        <v>871</v>
      </c>
      <c r="BO8" s="1128" t="s">
        <v>282</v>
      </c>
      <c r="BP8" s="1156" t="s">
        <v>871</v>
      </c>
      <c r="BQ8" s="1128" t="s">
        <v>282</v>
      </c>
      <c r="BR8" s="1156" t="s">
        <v>871</v>
      </c>
      <c r="BS8" s="1128" t="s">
        <v>282</v>
      </c>
      <c r="BT8" s="1156" t="s">
        <v>871</v>
      </c>
      <c r="BU8" s="1128" t="s">
        <v>282</v>
      </c>
      <c r="BV8" s="1156" t="s">
        <v>871</v>
      </c>
      <c r="BW8" s="1128" t="s">
        <v>282</v>
      </c>
      <c r="BX8" s="1156" t="s">
        <v>871</v>
      </c>
      <c r="BY8" s="1128" t="s">
        <v>282</v>
      </c>
      <c r="BZ8" s="1156" t="s">
        <v>871</v>
      </c>
      <c r="CA8" s="1128" t="s">
        <v>282</v>
      </c>
      <c r="CB8" s="1156" t="s">
        <v>871</v>
      </c>
      <c r="CC8" s="1128" t="s">
        <v>283</v>
      </c>
      <c r="CD8" s="1128" t="s">
        <v>282</v>
      </c>
      <c r="CE8" s="1128" t="s">
        <v>283</v>
      </c>
    </row>
    <row r="9" spans="1:83" s="754" customFormat="1" ht="63" customHeight="1">
      <c r="A9" s="1129" t="s">
        <v>799</v>
      </c>
      <c r="B9" s="1165">
        <v>11432</v>
      </c>
      <c r="C9" s="1130">
        <v>6330541.5599999996</v>
      </c>
      <c r="D9" s="1165">
        <v>2294</v>
      </c>
      <c r="E9" s="1130">
        <v>952080.67</v>
      </c>
      <c r="F9" s="1165">
        <v>193</v>
      </c>
      <c r="G9" s="1130">
        <v>286603.21999999997</v>
      </c>
      <c r="H9" s="1165">
        <v>0</v>
      </c>
      <c r="I9" s="1130">
        <v>0</v>
      </c>
      <c r="J9" s="1167">
        <v>13919</v>
      </c>
      <c r="K9" s="1140">
        <v>7569225.4499999993</v>
      </c>
      <c r="L9" s="1165">
        <v>0</v>
      </c>
      <c r="M9" s="1130">
        <v>0</v>
      </c>
      <c r="N9" s="1165">
        <v>131</v>
      </c>
      <c r="O9" s="1130">
        <v>130762146.37041999</v>
      </c>
      <c r="P9" s="1165">
        <v>365</v>
      </c>
      <c r="Q9" s="1130">
        <v>137758.94</v>
      </c>
      <c r="R9" s="1165">
        <v>0</v>
      </c>
      <c r="S9" s="1130">
        <v>0</v>
      </c>
      <c r="T9" s="1165">
        <v>0</v>
      </c>
      <c r="U9" s="1130">
        <v>0</v>
      </c>
      <c r="V9" s="1165">
        <v>6424</v>
      </c>
      <c r="W9" s="1130">
        <v>2069050</v>
      </c>
      <c r="X9" s="718">
        <v>20839</v>
      </c>
      <c r="Y9" s="1130">
        <v>0.62526685383565916</v>
      </c>
      <c r="Z9" s="1131">
        <v>140538180.76041999</v>
      </c>
      <c r="AA9" s="1130">
        <v>3.3302603768238406</v>
      </c>
      <c r="AC9" s="1129" t="s">
        <v>799</v>
      </c>
      <c r="AD9" s="1165">
        <v>993</v>
      </c>
      <c r="AE9" s="1130">
        <v>527059.12</v>
      </c>
      <c r="AF9" s="1165">
        <v>94</v>
      </c>
      <c r="AG9" s="1130">
        <v>24710.15</v>
      </c>
      <c r="AH9" s="1165">
        <v>8</v>
      </c>
      <c r="AI9" s="1130">
        <v>7650</v>
      </c>
      <c r="AJ9" s="1165">
        <v>0</v>
      </c>
      <c r="AK9" s="1130">
        <v>0</v>
      </c>
      <c r="AL9" s="1165">
        <v>1095</v>
      </c>
      <c r="AM9" s="1130">
        <v>559419.27</v>
      </c>
      <c r="AN9" s="1165">
        <v>0</v>
      </c>
      <c r="AO9" s="1130">
        <v>0</v>
      </c>
      <c r="AP9" s="1165">
        <v>0</v>
      </c>
      <c r="AQ9" s="1130">
        <v>0</v>
      </c>
      <c r="AR9" s="1165">
        <v>35</v>
      </c>
      <c r="AS9" s="1130">
        <v>9206.36</v>
      </c>
      <c r="AT9" s="1165">
        <v>0</v>
      </c>
      <c r="AU9" s="1130">
        <v>0</v>
      </c>
      <c r="AV9" s="1165">
        <v>0</v>
      </c>
      <c r="AW9" s="1130">
        <v>0</v>
      </c>
      <c r="AX9" s="1165">
        <v>1236</v>
      </c>
      <c r="AY9" s="1130">
        <v>419550</v>
      </c>
      <c r="AZ9" s="718">
        <v>2366</v>
      </c>
      <c r="BA9" s="1130">
        <v>1.7305821514515385</v>
      </c>
      <c r="BB9" s="1131">
        <v>988175.63</v>
      </c>
      <c r="BC9" s="1130">
        <v>0.34149788876810488</v>
      </c>
      <c r="BE9" s="1129" t="s">
        <v>799</v>
      </c>
      <c r="BF9" s="1165">
        <v>0</v>
      </c>
      <c r="BG9" s="1130">
        <v>0</v>
      </c>
      <c r="BH9" s="1165">
        <v>0</v>
      </c>
      <c r="BI9" s="1130">
        <v>0</v>
      </c>
      <c r="BJ9" s="1165">
        <v>0</v>
      </c>
      <c r="BK9" s="1130">
        <v>0</v>
      </c>
      <c r="BL9" s="1165">
        <v>0</v>
      </c>
      <c r="BM9" s="1130">
        <v>0</v>
      </c>
      <c r="BN9" s="1165">
        <v>0</v>
      </c>
      <c r="BO9" s="1130">
        <v>0</v>
      </c>
      <c r="BP9" s="1165">
        <v>0</v>
      </c>
      <c r="BQ9" s="1130">
        <v>0</v>
      </c>
      <c r="BR9" s="1165">
        <v>41</v>
      </c>
      <c r="BS9" s="1130">
        <v>652733.79153033497</v>
      </c>
      <c r="BT9" s="1165">
        <v>0</v>
      </c>
      <c r="BU9" s="1130">
        <v>0</v>
      </c>
      <c r="BV9" s="1165">
        <v>0</v>
      </c>
      <c r="BW9" s="1130">
        <v>0</v>
      </c>
      <c r="BX9" s="1165">
        <v>0</v>
      </c>
      <c r="BY9" s="1130">
        <v>0</v>
      </c>
      <c r="BZ9" s="1165">
        <v>0</v>
      </c>
      <c r="CA9" s="1130">
        <v>0</v>
      </c>
      <c r="CB9" s="718">
        <v>41</v>
      </c>
      <c r="CC9" s="1130">
        <v>1.6460112330229999E-2</v>
      </c>
      <c r="CD9" s="1131">
        <v>652733.79153033497</v>
      </c>
      <c r="CE9" s="1130">
        <v>0.45615883662592038</v>
      </c>
    </row>
    <row r="10" spans="1:83" s="754" customFormat="1" ht="63" customHeight="1">
      <c r="A10" s="1132" t="s">
        <v>169</v>
      </c>
      <c r="B10" s="1165">
        <v>455012</v>
      </c>
      <c r="C10" s="1130">
        <v>108376313.45299999</v>
      </c>
      <c r="D10" s="1165">
        <v>153007</v>
      </c>
      <c r="E10" s="1130">
        <v>44308820.181999996</v>
      </c>
      <c r="F10" s="1165">
        <v>9201</v>
      </c>
      <c r="G10" s="1130">
        <v>3249025.4750000001</v>
      </c>
      <c r="H10" s="1165">
        <v>0</v>
      </c>
      <c r="I10" s="1130">
        <v>0</v>
      </c>
      <c r="J10" s="1167">
        <v>617220</v>
      </c>
      <c r="K10" s="1140">
        <v>155934159.10999998</v>
      </c>
      <c r="L10" s="1165">
        <v>0</v>
      </c>
      <c r="M10" s="1130">
        <v>0</v>
      </c>
      <c r="N10" s="1165">
        <v>2831</v>
      </c>
      <c r="O10" s="1130">
        <v>170575399.55449</v>
      </c>
      <c r="P10" s="1165">
        <v>4493</v>
      </c>
      <c r="Q10" s="1130">
        <v>1463691.4939999999</v>
      </c>
      <c r="R10" s="1165">
        <v>66091</v>
      </c>
      <c r="S10" s="1130">
        <v>146015799.56200001</v>
      </c>
      <c r="T10" s="1165">
        <v>784</v>
      </c>
      <c r="U10" s="1130">
        <v>802520.78399999999</v>
      </c>
      <c r="V10" s="1165">
        <v>189719</v>
      </c>
      <c r="W10" s="1130">
        <v>448584542.39999998</v>
      </c>
      <c r="X10" s="718">
        <v>881138</v>
      </c>
      <c r="Y10" s="1130">
        <v>26.438235282645284</v>
      </c>
      <c r="Z10" s="1131">
        <v>923376112.90448987</v>
      </c>
      <c r="AA10" s="1130">
        <v>21.880764821864553</v>
      </c>
      <c r="AC10" s="1132" t="s">
        <v>169</v>
      </c>
      <c r="AD10" s="1165">
        <v>46370</v>
      </c>
      <c r="AE10" s="1130">
        <v>8776151.5510000009</v>
      </c>
      <c r="AF10" s="1165">
        <v>9235</v>
      </c>
      <c r="AG10" s="1130">
        <v>2421345.0699999998</v>
      </c>
      <c r="AH10" s="1165">
        <v>523</v>
      </c>
      <c r="AI10" s="1130">
        <v>410470.44199999998</v>
      </c>
      <c r="AJ10" s="1165">
        <v>0</v>
      </c>
      <c r="AK10" s="1130">
        <v>0</v>
      </c>
      <c r="AL10" s="1165">
        <v>56128</v>
      </c>
      <c r="AM10" s="1130">
        <v>11607967.063000001</v>
      </c>
      <c r="AN10" s="1165">
        <v>0</v>
      </c>
      <c r="AO10" s="1130">
        <v>0</v>
      </c>
      <c r="AP10" s="1165">
        <v>229</v>
      </c>
      <c r="AQ10" s="1130">
        <v>7121983.5439999998</v>
      </c>
      <c r="AR10" s="1165">
        <v>104</v>
      </c>
      <c r="AS10" s="1130">
        <v>21693.026999999998</v>
      </c>
      <c r="AT10" s="1165">
        <v>2318</v>
      </c>
      <c r="AU10" s="1130">
        <v>4283942.72</v>
      </c>
      <c r="AV10" s="1165">
        <v>306</v>
      </c>
      <c r="AW10" s="1130">
        <v>315194.39899999998</v>
      </c>
      <c r="AX10" s="1165">
        <v>0</v>
      </c>
      <c r="AY10" s="1130">
        <v>0</v>
      </c>
      <c r="AZ10" s="718">
        <v>59085</v>
      </c>
      <c r="BA10" s="1130">
        <v>43.217010320589246</v>
      </c>
      <c r="BB10" s="1131">
        <v>23350780.752999999</v>
      </c>
      <c r="BC10" s="1130">
        <v>8.069660985503555</v>
      </c>
      <c r="BE10" s="1132" t="s">
        <v>169</v>
      </c>
      <c r="BF10" s="1165">
        <v>0</v>
      </c>
      <c r="BG10" s="1130">
        <v>0</v>
      </c>
      <c r="BH10" s="1165">
        <v>0</v>
      </c>
      <c r="BI10" s="1130">
        <v>212754.07</v>
      </c>
      <c r="BJ10" s="1165">
        <v>246937</v>
      </c>
      <c r="BK10" s="1130">
        <v>69810465.144999996</v>
      </c>
      <c r="BL10" s="1165">
        <v>0</v>
      </c>
      <c r="BM10" s="1130">
        <v>0</v>
      </c>
      <c r="BN10" s="1165">
        <v>246937</v>
      </c>
      <c r="BO10" s="1130">
        <v>70023219.214999989</v>
      </c>
      <c r="BP10" s="1165">
        <v>0</v>
      </c>
      <c r="BQ10" s="1130">
        <v>0</v>
      </c>
      <c r="BR10" s="1165">
        <v>1</v>
      </c>
      <c r="BS10" s="1130">
        <v>0</v>
      </c>
      <c r="BT10" s="1165">
        <v>0</v>
      </c>
      <c r="BU10" s="1130">
        <v>998726.45799999998</v>
      </c>
      <c r="BV10" s="1165">
        <v>0</v>
      </c>
      <c r="BW10" s="1130">
        <v>0</v>
      </c>
      <c r="BX10" s="1165">
        <v>0</v>
      </c>
      <c r="BY10" s="1130">
        <v>0</v>
      </c>
      <c r="BZ10" s="1165">
        <v>0</v>
      </c>
      <c r="CA10" s="1130">
        <v>0</v>
      </c>
      <c r="CB10" s="718">
        <v>246938</v>
      </c>
      <c r="CC10" s="1130">
        <v>99.13724923420331</v>
      </c>
      <c r="CD10" s="1131">
        <v>71021945.672999993</v>
      </c>
      <c r="CE10" s="1130">
        <v>49.633232618690577</v>
      </c>
    </row>
    <row r="11" spans="1:83" s="754" customFormat="1" ht="63" customHeight="1">
      <c r="A11" s="1132" t="s">
        <v>284</v>
      </c>
      <c r="B11" s="1165">
        <v>15</v>
      </c>
      <c r="C11" s="1130">
        <v>1175</v>
      </c>
      <c r="D11" s="1165">
        <v>10103</v>
      </c>
      <c r="E11" s="1130">
        <v>1488928</v>
      </c>
      <c r="F11" s="1165">
        <v>12</v>
      </c>
      <c r="G11" s="1130">
        <v>8500</v>
      </c>
      <c r="H11" s="1165">
        <v>16</v>
      </c>
      <c r="I11" s="1130">
        <v>1517</v>
      </c>
      <c r="J11" s="1167">
        <v>10146</v>
      </c>
      <c r="K11" s="1140">
        <v>1500120</v>
      </c>
      <c r="L11" s="1165">
        <v>0</v>
      </c>
      <c r="M11" s="1130">
        <v>0</v>
      </c>
      <c r="N11" s="1165">
        <v>80</v>
      </c>
      <c r="O11" s="1130">
        <v>26390405.315839998</v>
      </c>
      <c r="P11" s="1165">
        <v>0</v>
      </c>
      <c r="Q11" s="1130">
        <v>0</v>
      </c>
      <c r="R11" s="1165">
        <v>0</v>
      </c>
      <c r="S11" s="1130">
        <v>0</v>
      </c>
      <c r="T11" s="1165">
        <v>0</v>
      </c>
      <c r="U11" s="1130">
        <v>0</v>
      </c>
      <c r="V11" s="1165">
        <v>0</v>
      </c>
      <c r="W11" s="1130">
        <v>0</v>
      </c>
      <c r="X11" s="718">
        <v>10226</v>
      </c>
      <c r="Y11" s="1130">
        <v>0.30682752758402276</v>
      </c>
      <c r="Z11" s="1131">
        <v>27890525.315839998</v>
      </c>
      <c r="AA11" s="1130">
        <v>0.66090731248673529</v>
      </c>
      <c r="AC11" s="1132" t="s">
        <v>284</v>
      </c>
      <c r="AD11" s="1165">
        <v>1</v>
      </c>
      <c r="AE11" s="1130">
        <v>50</v>
      </c>
      <c r="AF11" s="1165">
        <v>180</v>
      </c>
      <c r="AG11" s="1130">
        <v>20735.913</v>
      </c>
      <c r="AH11" s="1165">
        <v>1</v>
      </c>
      <c r="AI11" s="1130">
        <v>600</v>
      </c>
      <c r="AJ11" s="1165">
        <v>0</v>
      </c>
      <c r="AK11" s="1130">
        <v>0</v>
      </c>
      <c r="AL11" s="1165">
        <v>182</v>
      </c>
      <c r="AM11" s="1130">
        <v>21385.913</v>
      </c>
      <c r="AN11" s="1165">
        <v>0</v>
      </c>
      <c r="AO11" s="1130">
        <v>0</v>
      </c>
      <c r="AP11" s="1165">
        <v>0</v>
      </c>
      <c r="AQ11" s="1130">
        <v>0</v>
      </c>
      <c r="AR11" s="1165">
        <v>0</v>
      </c>
      <c r="AS11" s="1130">
        <v>0</v>
      </c>
      <c r="AT11" s="1165">
        <v>0</v>
      </c>
      <c r="AU11" s="1130">
        <v>0</v>
      </c>
      <c r="AV11" s="1165">
        <v>0</v>
      </c>
      <c r="AW11" s="1130">
        <v>0</v>
      </c>
      <c r="AX11" s="1165">
        <v>0</v>
      </c>
      <c r="AY11" s="1130">
        <v>0</v>
      </c>
      <c r="AZ11" s="718">
        <v>182</v>
      </c>
      <c r="BA11" s="1130">
        <v>0.13312170395781067</v>
      </c>
      <c r="BB11" s="1131">
        <v>21385.913</v>
      </c>
      <c r="BC11" s="1130">
        <v>7.390633726596119E-3</v>
      </c>
      <c r="BE11" s="1132" t="s">
        <v>284</v>
      </c>
      <c r="BF11" s="1165">
        <v>0</v>
      </c>
      <c r="BG11" s="1130">
        <v>0</v>
      </c>
      <c r="BH11" s="1165">
        <v>0</v>
      </c>
      <c r="BI11" s="1130">
        <v>0</v>
      </c>
      <c r="BJ11" s="1165">
        <v>0</v>
      </c>
      <c r="BK11" s="1130">
        <v>0</v>
      </c>
      <c r="BL11" s="1165">
        <v>0</v>
      </c>
      <c r="BM11" s="1130">
        <v>0</v>
      </c>
      <c r="BN11" s="1165">
        <v>0</v>
      </c>
      <c r="BO11" s="1130">
        <v>0</v>
      </c>
      <c r="BP11" s="1165">
        <v>0</v>
      </c>
      <c r="BQ11" s="1130">
        <v>0</v>
      </c>
      <c r="BR11" s="1165">
        <v>0</v>
      </c>
      <c r="BS11" s="1130">
        <v>0</v>
      </c>
      <c r="BT11" s="1165">
        <v>0</v>
      </c>
      <c r="BU11" s="1130">
        <v>0</v>
      </c>
      <c r="BV11" s="1165">
        <v>0</v>
      </c>
      <c r="BW11" s="1130">
        <v>0</v>
      </c>
      <c r="BX11" s="1165">
        <v>0</v>
      </c>
      <c r="BY11" s="1130">
        <v>0</v>
      </c>
      <c r="BZ11" s="1165">
        <v>0</v>
      </c>
      <c r="CA11" s="1130">
        <v>0</v>
      </c>
      <c r="CB11" s="718">
        <v>0</v>
      </c>
      <c r="CC11" s="1130">
        <v>0</v>
      </c>
      <c r="CD11" s="1131">
        <v>0</v>
      </c>
      <c r="CE11" s="1130">
        <v>0</v>
      </c>
    </row>
    <row r="12" spans="1:83" s="754" customFormat="1" ht="63" customHeight="1">
      <c r="A12" s="1132" t="s">
        <v>171</v>
      </c>
      <c r="B12" s="1165">
        <v>34223</v>
      </c>
      <c r="C12" s="1130">
        <v>7294477</v>
      </c>
      <c r="D12" s="1165">
        <v>50328</v>
      </c>
      <c r="E12" s="1130">
        <v>11124847</v>
      </c>
      <c r="F12" s="1165">
        <v>3947</v>
      </c>
      <c r="G12" s="1130">
        <v>1543214</v>
      </c>
      <c r="H12" s="1165">
        <v>0</v>
      </c>
      <c r="I12" s="1130">
        <v>0</v>
      </c>
      <c r="J12" s="1167">
        <v>88498</v>
      </c>
      <c r="K12" s="1140">
        <v>19962538</v>
      </c>
      <c r="L12" s="1165">
        <v>0</v>
      </c>
      <c r="M12" s="1130">
        <v>0</v>
      </c>
      <c r="N12" s="1165">
        <v>819</v>
      </c>
      <c r="O12" s="1130">
        <v>55143401.630159996</v>
      </c>
      <c r="P12" s="1165">
        <v>922</v>
      </c>
      <c r="Q12" s="1130">
        <v>402869</v>
      </c>
      <c r="R12" s="1165">
        <v>2021</v>
      </c>
      <c r="S12" s="1130">
        <v>5299819</v>
      </c>
      <c r="T12" s="1165">
        <v>0</v>
      </c>
      <c r="U12" s="1130">
        <v>0</v>
      </c>
      <c r="V12" s="1165">
        <v>7255</v>
      </c>
      <c r="W12" s="1130">
        <v>4429440</v>
      </c>
      <c r="X12" s="718">
        <v>99515</v>
      </c>
      <c r="Y12" s="1130">
        <v>2.9859125178490147</v>
      </c>
      <c r="Z12" s="1131">
        <v>85238067.630160004</v>
      </c>
      <c r="AA12" s="1130">
        <v>2.0198422783746324</v>
      </c>
      <c r="AC12" s="1132" t="s">
        <v>171</v>
      </c>
      <c r="AD12" s="1165">
        <v>2721</v>
      </c>
      <c r="AE12" s="1130">
        <v>595032</v>
      </c>
      <c r="AF12" s="1165">
        <v>1193</v>
      </c>
      <c r="AG12" s="1130">
        <v>325679</v>
      </c>
      <c r="AH12" s="1165">
        <v>286</v>
      </c>
      <c r="AI12" s="1130">
        <v>152017</v>
      </c>
      <c r="AJ12" s="1165">
        <v>0</v>
      </c>
      <c r="AK12" s="1130">
        <v>0</v>
      </c>
      <c r="AL12" s="1165">
        <v>4200</v>
      </c>
      <c r="AM12" s="1130">
        <v>1072728</v>
      </c>
      <c r="AN12" s="1165">
        <v>0</v>
      </c>
      <c r="AO12" s="1130">
        <v>0</v>
      </c>
      <c r="AP12" s="1165">
        <v>0</v>
      </c>
      <c r="AQ12" s="1130">
        <v>0</v>
      </c>
      <c r="AR12" s="1165">
        <v>6</v>
      </c>
      <c r="AS12" s="1130">
        <v>3944</v>
      </c>
      <c r="AT12" s="1165">
        <v>0</v>
      </c>
      <c r="AU12" s="1130">
        <v>0</v>
      </c>
      <c r="AV12" s="1165">
        <v>0</v>
      </c>
      <c r="AW12" s="1130">
        <v>0</v>
      </c>
      <c r="AX12" s="1165">
        <v>0</v>
      </c>
      <c r="AY12" s="1130">
        <v>0</v>
      </c>
      <c r="AZ12" s="718">
        <v>4206</v>
      </c>
      <c r="BA12" s="1130">
        <v>3.0764279497063276</v>
      </c>
      <c r="BB12" s="1131">
        <v>1076672</v>
      </c>
      <c r="BC12" s="1130">
        <v>0.37208083637493977</v>
      </c>
      <c r="BE12" s="1132" t="s">
        <v>171</v>
      </c>
      <c r="BF12" s="1165">
        <v>4</v>
      </c>
      <c r="BG12" s="1130">
        <v>3070</v>
      </c>
      <c r="BH12" s="1165">
        <v>7</v>
      </c>
      <c r="BI12" s="1130">
        <v>10499</v>
      </c>
      <c r="BJ12" s="1165">
        <v>0</v>
      </c>
      <c r="BK12" s="1130">
        <v>0</v>
      </c>
      <c r="BL12" s="1165">
        <v>0</v>
      </c>
      <c r="BM12" s="1130">
        <v>0</v>
      </c>
      <c r="BN12" s="1165">
        <v>11</v>
      </c>
      <c r="BO12" s="1130">
        <v>13569</v>
      </c>
      <c r="BP12" s="1165">
        <v>0</v>
      </c>
      <c r="BQ12" s="1130">
        <v>0</v>
      </c>
      <c r="BR12" s="1165">
        <v>0</v>
      </c>
      <c r="BS12" s="1130">
        <v>0</v>
      </c>
      <c r="BT12" s="1165">
        <v>15</v>
      </c>
      <c r="BU12" s="1130">
        <v>4328</v>
      </c>
      <c r="BV12" s="1165">
        <v>0</v>
      </c>
      <c r="BW12" s="1130">
        <v>0</v>
      </c>
      <c r="BX12" s="1165">
        <v>0</v>
      </c>
      <c r="BY12" s="1130">
        <v>0</v>
      </c>
      <c r="BZ12" s="1165">
        <v>0</v>
      </c>
      <c r="CA12" s="1130">
        <v>0</v>
      </c>
      <c r="CB12" s="718">
        <v>26</v>
      </c>
      <c r="CC12" s="1130">
        <v>1.0438120014292195E-2</v>
      </c>
      <c r="CD12" s="1131">
        <v>17897</v>
      </c>
      <c r="CE12" s="1130">
        <v>1.2507204016439665E-2</v>
      </c>
    </row>
    <row r="13" spans="1:83" s="754" customFormat="1" ht="63" customHeight="1">
      <c r="A13" s="1132" t="s">
        <v>172</v>
      </c>
      <c r="B13" s="1165">
        <v>76305</v>
      </c>
      <c r="C13" s="1130">
        <v>41475994</v>
      </c>
      <c r="D13" s="1165">
        <v>46051</v>
      </c>
      <c r="E13" s="1130">
        <v>8486739</v>
      </c>
      <c r="F13" s="1165">
        <v>8555</v>
      </c>
      <c r="G13" s="1130">
        <v>3705452</v>
      </c>
      <c r="H13" s="1165">
        <v>0</v>
      </c>
      <c r="I13" s="1130">
        <v>0</v>
      </c>
      <c r="J13" s="1167">
        <v>130911</v>
      </c>
      <c r="K13" s="1140">
        <v>53668185</v>
      </c>
      <c r="L13" s="1165">
        <v>0</v>
      </c>
      <c r="M13" s="1130">
        <v>0</v>
      </c>
      <c r="N13" s="1165">
        <v>189</v>
      </c>
      <c r="O13" s="1130">
        <v>71009597</v>
      </c>
      <c r="P13" s="1165">
        <v>2232</v>
      </c>
      <c r="Q13" s="1130">
        <v>733908</v>
      </c>
      <c r="R13" s="1165">
        <v>0</v>
      </c>
      <c r="S13" s="1130">
        <v>0</v>
      </c>
      <c r="T13" s="1165">
        <v>0</v>
      </c>
      <c r="U13" s="1130">
        <v>0</v>
      </c>
      <c r="V13" s="1165">
        <v>3831</v>
      </c>
      <c r="W13" s="1130">
        <v>6838550</v>
      </c>
      <c r="X13" s="718">
        <v>137163</v>
      </c>
      <c r="Y13" s="1130">
        <v>4.1155274952090082</v>
      </c>
      <c r="Z13" s="1131">
        <v>132250240</v>
      </c>
      <c r="AA13" s="1130">
        <v>3.1338653433137491</v>
      </c>
      <c r="AC13" s="1132" t="s">
        <v>172</v>
      </c>
      <c r="AD13" s="1165">
        <v>5327</v>
      </c>
      <c r="AE13" s="1130">
        <v>2007007</v>
      </c>
      <c r="AF13" s="1165">
        <v>1112</v>
      </c>
      <c r="AG13" s="1130">
        <v>168377</v>
      </c>
      <c r="AH13" s="1165">
        <v>1745</v>
      </c>
      <c r="AI13" s="1130">
        <v>778963</v>
      </c>
      <c r="AJ13" s="1165">
        <v>0</v>
      </c>
      <c r="AK13" s="1130">
        <v>0</v>
      </c>
      <c r="AL13" s="1165">
        <v>8184</v>
      </c>
      <c r="AM13" s="1130">
        <v>2954347</v>
      </c>
      <c r="AN13" s="1165">
        <v>0</v>
      </c>
      <c r="AO13" s="1130">
        <v>0</v>
      </c>
      <c r="AP13" s="1165">
        <v>1101</v>
      </c>
      <c r="AQ13" s="1130">
        <v>89034339</v>
      </c>
      <c r="AR13" s="1165">
        <v>11</v>
      </c>
      <c r="AS13" s="1130">
        <v>3304</v>
      </c>
      <c r="AT13" s="1165">
        <v>0</v>
      </c>
      <c r="AU13" s="1130">
        <v>0</v>
      </c>
      <c r="AV13" s="1165">
        <v>0</v>
      </c>
      <c r="AW13" s="1130">
        <v>0</v>
      </c>
      <c r="AX13" s="1165">
        <v>0</v>
      </c>
      <c r="AY13" s="1130">
        <v>0</v>
      </c>
      <c r="AZ13" s="718">
        <v>9296</v>
      </c>
      <c r="BA13" s="1130">
        <v>6.7994470329220205</v>
      </c>
      <c r="BB13" s="1131">
        <v>91991990</v>
      </c>
      <c r="BC13" s="1130">
        <v>31.790978662949438</v>
      </c>
      <c r="BE13" s="1132" t="s">
        <v>172</v>
      </c>
      <c r="BF13" s="1165">
        <v>0</v>
      </c>
      <c r="BG13" s="1130">
        <v>0</v>
      </c>
      <c r="BH13" s="1165">
        <v>0</v>
      </c>
      <c r="BI13" s="1130">
        <v>0</v>
      </c>
      <c r="BJ13" s="1165">
        <v>0</v>
      </c>
      <c r="BK13" s="1130">
        <v>0</v>
      </c>
      <c r="BL13" s="1165">
        <v>0</v>
      </c>
      <c r="BM13" s="1130">
        <v>0</v>
      </c>
      <c r="BN13" s="1165">
        <v>0</v>
      </c>
      <c r="BO13" s="1130">
        <v>0</v>
      </c>
      <c r="BP13" s="1165">
        <v>0</v>
      </c>
      <c r="BQ13" s="1130">
        <v>0</v>
      </c>
      <c r="BR13" s="1165">
        <v>0</v>
      </c>
      <c r="BS13" s="1130">
        <v>0</v>
      </c>
      <c r="BT13" s="1165">
        <v>0</v>
      </c>
      <c r="BU13" s="1130">
        <v>0</v>
      </c>
      <c r="BV13" s="1165">
        <v>0</v>
      </c>
      <c r="BW13" s="1130">
        <v>0</v>
      </c>
      <c r="BX13" s="1165">
        <v>0</v>
      </c>
      <c r="BY13" s="1130">
        <v>0</v>
      </c>
      <c r="BZ13" s="1165">
        <v>0</v>
      </c>
      <c r="CA13" s="1130">
        <v>0</v>
      </c>
      <c r="CB13" s="718">
        <v>0</v>
      </c>
      <c r="CC13" s="1130">
        <v>0</v>
      </c>
      <c r="CD13" s="1131">
        <v>0</v>
      </c>
      <c r="CE13" s="1130">
        <v>0</v>
      </c>
    </row>
    <row r="14" spans="1:83" s="754" customFormat="1" ht="63" customHeight="1">
      <c r="A14" s="1133" t="s">
        <v>173</v>
      </c>
      <c r="B14" s="1165">
        <v>0</v>
      </c>
      <c r="C14" s="1130">
        <v>0</v>
      </c>
      <c r="D14" s="1165">
        <v>12</v>
      </c>
      <c r="E14" s="1130">
        <v>1200</v>
      </c>
      <c r="F14" s="1165">
        <v>0</v>
      </c>
      <c r="G14" s="1130">
        <v>0</v>
      </c>
      <c r="H14" s="1165">
        <v>0</v>
      </c>
      <c r="I14" s="1130">
        <v>0</v>
      </c>
      <c r="J14" s="1167">
        <v>12</v>
      </c>
      <c r="K14" s="1140">
        <v>1200</v>
      </c>
      <c r="L14" s="1165">
        <v>0</v>
      </c>
      <c r="M14" s="1130">
        <v>0</v>
      </c>
      <c r="N14" s="1165">
        <v>2</v>
      </c>
      <c r="O14" s="1130">
        <v>408000</v>
      </c>
      <c r="P14" s="1165">
        <v>0</v>
      </c>
      <c r="Q14" s="1130">
        <v>0</v>
      </c>
      <c r="R14" s="1165">
        <v>0</v>
      </c>
      <c r="S14" s="1130">
        <v>0</v>
      </c>
      <c r="T14" s="1165">
        <v>0</v>
      </c>
      <c r="U14" s="1130">
        <v>0</v>
      </c>
      <c r="V14" s="1165">
        <v>0</v>
      </c>
      <c r="W14" s="1130">
        <v>0</v>
      </c>
      <c r="X14" s="718">
        <v>14</v>
      </c>
      <c r="Y14" s="1130">
        <v>4.2006506807904545E-4</v>
      </c>
      <c r="Z14" s="1131">
        <v>409200</v>
      </c>
      <c r="AA14" s="1130">
        <v>9.6966001610582046E-3</v>
      </c>
      <c r="AC14" s="1132" t="s">
        <v>173</v>
      </c>
      <c r="AD14" s="1165">
        <v>0</v>
      </c>
      <c r="AE14" s="1130">
        <v>0</v>
      </c>
      <c r="AF14" s="1165">
        <v>0</v>
      </c>
      <c r="AG14" s="1130">
        <v>0</v>
      </c>
      <c r="AH14" s="1165">
        <v>0</v>
      </c>
      <c r="AI14" s="1130">
        <v>0</v>
      </c>
      <c r="AJ14" s="1165">
        <v>0</v>
      </c>
      <c r="AK14" s="1130">
        <v>0</v>
      </c>
      <c r="AL14" s="1165">
        <v>0</v>
      </c>
      <c r="AM14" s="1130">
        <v>0</v>
      </c>
      <c r="AN14" s="1165">
        <v>0</v>
      </c>
      <c r="AO14" s="1130">
        <v>0</v>
      </c>
      <c r="AP14" s="1165">
        <v>18</v>
      </c>
      <c r="AQ14" s="1130">
        <v>4386910</v>
      </c>
      <c r="AR14" s="1165">
        <v>0</v>
      </c>
      <c r="AS14" s="1130">
        <v>0</v>
      </c>
      <c r="AT14" s="1165">
        <v>0</v>
      </c>
      <c r="AU14" s="1130">
        <v>0</v>
      </c>
      <c r="AV14" s="1165">
        <v>0</v>
      </c>
      <c r="AW14" s="1130">
        <v>0</v>
      </c>
      <c r="AX14" s="1165">
        <v>0</v>
      </c>
      <c r="AY14" s="1130">
        <v>0</v>
      </c>
      <c r="AZ14" s="718">
        <v>18</v>
      </c>
      <c r="BA14" s="1130">
        <v>1.316588280901424E-2</v>
      </c>
      <c r="BB14" s="1131">
        <v>4386910</v>
      </c>
      <c r="BC14" s="1130">
        <v>1.5160468015343458</v>
      </c>
      <c r="BE14" s="1132" t="s">
        <v>173</v>
      </c>
      <c r="BF14" s="1165">
        <v>0</v>
      </c>
      <c r="BG14" s="1130">
        <v>0</v>
      </c>
      <c r="BH14" s="1165">
        <v>0</v>
      </c>
      <c r="BI14" s="1130">
        <v>0</v>
      </c>
      <c r="BJ14" s="1165">
        <v>0</v>
      </c>
      <c r="BK14" s="1130">
        <v>0</v>
      </c>
      <c r="BL14" s="1165">
        <v>0</v>
      </c>
      <c r="BM14" s="1130">
        <v>0</v>
      </c>
      <c r="BN14" s="1165">
        <v>0</v>
      </c>
      <c r="BO14" s="1130">
        <v>0</v>
      </c>
      <c r="BP14" s="1165">
        <v>0</v>
      </c>
      <c r="BQ14" s="1130">
        <v>0</v>
      </c>
      <c r="BR14" s="1165">
        <v>0</v>
      </c>
      <c r="BS14" s="1130">
        <v>0</v>
      </c>
      <c r="BT14" s="1165">
        <v>0</v>
      </c>
      <c r="BU14" s="1130">
        <v>0</v>
      </c>
      <c r="BV14" s="1165">
        <v>0</v>
      </c>
      <c r="BW14" s="1130">
        <v>0</v>
      </c>
      <c r="BX14" s="1165">
        <v>0</v>
      </c>
      <c r="BY14" s="1130">
        <v>0</v>
      </c>
      <c r="BZ14" s="1165">
        <v>0</v>
      </c>
      <c r="CA14" s="1130">
        <v>0</v>
      </c>
      <c r="CB14" s="718">
        <v>0</v>
      </c>
      <c r="CC14" s="1130">
        <v>0</v>
      </c>
      <c r="CD14" s="1131">
        <v>0</v>
      </c>
      <c r="CE14" s="1130">
        <v>0</v>
      </c>
    </row>
    <row r="15" spans="1:83" s="754" customFormat="1" ht="63" customHeight="1">
      <c r="A15" s="1132" t="s">
        <v>174</v>
      </c>
      <c r="B15" s="1165">
        <v>192</v>
      </c>
      <c r="C15" s="1130">
        <v>888122.90999999992</v>
      </c>
      <c r="D15" s="1165">
        <v>3873</v>
      </c>
      <c r="E15" s="1130">
        <v>718183.66</v>
      </c>
      <c r="F15" s="1165">
        <v>52</v>
      </c>
      <c r="G15" s="1130">
        <v>18926.64</v>
      </c>
      <c r="H15" s="1165">
        <v>0</v>
      </c>
      <c r="I15" s="1130">
        <v>0</v>
      </c>
      <c r="J15" s="1167">
        <v>4117</v>
      </c>
      <c r="K15" s="1140">
        <v>1625233.2099999997</v>
      </c>
      <c r="L15" s="1165">
        <v>0</v>
      </c>
      <c r="M15" s="1130">
        <v>0</v>
      </c>
      <c r="N15" s="1165">
        <v>159</v>
      </c>
      <c r="O15" s="1130">
        <v>287210252.58999997</v>
      </c>
      <c r="P15" s="1165">
        <v>291</v>
      </c>
      <c r="Q15" s="1130">
        <v>86584.71</v>
      </c>
      <c r="R15" s="1165">
        <v>0</v>
      </c>
      <c r="S15" s="1130">
        <v>0</v>
      </c>
      <c r="T15" s="1165">
        <v>0</v>
      </c>
      <c r="U15" s="1130">
        <v>0</v>
      </c>
      <c r="V15" s="1165">
        <v>7</v>
      </c>
      <c r="W15" s="1130">
        <v>295750</v>
      </c>
      <c r="X15" s="718">
        <v>4574</v>
      </c>
      <c r="Y15" s="1130">
        <v>0.13724125867096815</v>
      </c>
      <c r="Z15" s="1131">
        <v>289217820.50999993</v>
      </c>
      <c r="AA15" s="1130">
        <v>6.8534446845996282</v>
      </c>
      <c r="AC15" s="1132" t="s">
        <v>174</v>
      </c>
      <c r="AD15" s="1165">
        <v>0</v>
      </c>
      <c r="AE15" s="1130">
        <v>0</v>
      </c>
      <c r="AF15" s="1165">
        <v>0</v>
      </c>
      <c r="AG15" s="1130">
        <v>0</v>
      </c>
      <c r="AH15" s="1165">
        <v>0</v>
      </c>
      <c r="AI15" s="1130">
        <v>0</v>
      </c>
      <c r="AJ15" s="1165">
        <v>0</v>
      </c>
      <c r="AK15" s="1130">
        <v>0</v>
      </c>
      <c r="AL15" s="1165">
        <v>0</v>
      </c>
      <c r="AM15" s="1130">
        <v>0</v>
      </c>
      <c r="AN15" s="1165">
        <v>0</v>
      </c>
      <c r="AO15" s="1130">
        <v>0</v>
      </c>
      <c r="AP15" s="1165">
        <v>0</v>
      </c>
      <c r="AQ15" s="1130">
        <v>0</v>
      </c>
      <c r="AR15" s="1165">
        <v>0</v>
      </c>
      <c r="AS15" s="1130">
        <v>0</v>
      </c>
      <c r="AT15" s="1165">
        <v>0</v>
      </c>
      <c r="AU15" s="1130">
        <v>0</v>
      </c>
      <c r="AV15" s="1165">
        <v>0</v>
      </c>
      <c r="AW15" s="1130">
        <v>0</v>
      </c>
      <c r="AX15" s="1165">
        <v>0</v>
      </c>
      <c r="AY15" s="1130">
        <v>0</v>
      </c>
      <c r="AZ15" s="718">
        <v>0</v>
      </c>
      <c r="BA15" s="1130">
        <v>0</v>
      </c>
      <c r="BB15" s="1131">
        <v>0</v>
      </c>
      <c r="BC15" s="1130">
        <v>0</v>
      </c>
      <c r="BE15" s="1132" t="s">
        <v>174</v>
      </c>
      <c r="BF15" s="1165">
        <v>12</v>
      </c>
      <c r="BG15" s="1130">
        <v>2800</v>
      </c>
      <c r="BH15" s="1165">
        <v>0</v>
      </c>
      <c r="BI15" s="1130">
        <v>0</v>
      </c>
      <c r="BJ15" s="1165">
        <v>0</v>
      </c>
      <c r="BK15" s="1130">
        <v>0</v>
      </c>
      <c r="BL15" s="1165">
        <v>0</v>
      </c>
      <c r="BM15" s="1130">
        <v>0</v>
      </c>
      <c r="BN15" s="1165">
        <v>12</v>
      </c>
      <c r="BO15" s="1130">
        <v>2800</v>
      </c>
      <c r="BP15" s="1165">
        <v>0</v>
      </c>
      <c r="BQ15" s="1130">
        <v>0</v>
      </c>
      <c r="BR15" s="1165">
        <v>0</v>
      </c>
      <c r="BS15" s="1130">
        <v>0</v>
      </c>
      <c r="BT15" s="1165">
        <v>0</v>
      </c>
      <c r="BU15" s="1130">
        <v>0</v>
      </c>
      <c r="BV15" s="1165">
        <v>0</v>
      </c>
      <c r="BW15" s="1130">
        <v>0</v>
      </c>
      <c r="BX15" s="1165">
        <v>0</v>
      </c>
      <c r="BY15" s="1130">
        <v>0</v>
      </c>
      <c r="BZ15" s="1165">
        <v>0</v>
      </c>
      <c r="CA15" s="1130">
        <v>0</v>
      </c>
      <c r="CB15" s="718">
        <v>12</v>
      </c>
      <c r="CC15" s="1130">
        <v>4.8175938527502439E-3</v>
      </c>
      <c r="CD15" s="1131">
        <v>2800</v>
      </c>
      <c r="CE15" s="1130">
        <v>1.9567620967777316E-3</v>
      </c>
    </row>
    <row r="16" spans="1:83" s="754" customFormat="1" ht="63" customHeight="1">
      <c r="A16" s="1133" t="s">
        <v>175</v>
      </c>
      <c r="B16" s="1165">
        <v>41807</v>
      </c>
      <c r="C16" s="1130">
        <v>12529188.310000001</v>
      </c>
      <c r="D16" s="1165">
        <v>73138</v>
      </c>
      <c r="E16" s="1130">
        <v>8983473.1789999995</v>
      </c>
      <c r="F16" s="1165">
        <v>1667</v>
      </c>
      <c r="G16" s="1130">
        <v>687703.58299999998</v>
      </c>
      <c r="H16" s="1165">
        <v>0</v>
      </c>
      <c r="I16" s="1130">
        <v>0</v>
      </c>
      <c r="J16" s="1167">
        <v>116612</v>
      </c>
      <c r="K16" s="1140">
        <v>22200365.072000001</v>
      </c>
      <c r="L16" s="1165">
        <v>0</v>
      </c>
      <c r="M16" s="1130">
        <v>0</v>
      </c>
      <c r="N16" s="1165">
        <v>55140</v>
      </c>
      <c r="O16" s="1130">
        <v>150820113.065</v>
      </c>
      <c r="P16" s="1165">
        <v>1875</v>
      </c>
      <c r="Q16" s="1130">
        <v>565283.51100000006</v>
      </c>
      <c r="R16" s="1165">
        <v>14973</v>
      </c>
      <c r="S16" s="1130">
        <v>29453660.18</v>
      </c>
      <c r="T16" s="1165">
        <v>0</v>
      </c>
      <c r="U16" s="1130">
        <v>0</v>
      </c>
      <c r="V16" s="1165">
        <v>11579</v>
      </c>
      <c r="W16" s="1130">
        <v>3840450</v>
      </c>
      <c r="X16" s="718">
        <v>200179</v>
      </c>
      <c r="Y16" s="1130">
        <v>6.0063003759282312</v>
      </c>
      <c r="Z16" s="1131">
        <v>206879871.82799998</v>
      </c>
      <c r="AA16" s="1130">
        <v>4.9023250207406779</v>
      </c>
      <c r="AC16" s="1132" t="s">
        <v>175</v>
      </c>
      <c r="AD16" s="1165">
        <v>303</v>
      </c>
      <c r="AE16" s="1130">
        <v>77401.684999999998</v>
      </c>
      <c r="AF16" s="1165">
        <v>147</v>
      </c>
      <c r="AG16" s="1130">
        <v>29301.154999999999</v>
      </c>
      <c r="AH16" s="1165">
        <v>0</v>
      </c>
      <c r="AI16" s="1130">
        <v>0</v>
      </c>
      <c r="AJ16" s="1165">
        <v>0</v>
      </c>
      <c r="AK16" s="1130">
        <v>0</v>
      </c>
      <c r="AL16" s="1165">
        <v>450</v>
      </c>
      <c r="AM16" s="1130">
        <v>106702.84</v>
      </c>
      <c r="AN16" s="1165">
        <v>0</v>
      </c>
      <c r="AO16" s="1130">
        <v>0</v>
      </c>
      <c r="AP16" s="1165">
        <v>0</v>
      </c>
      <c r="AQ16" s="1130">
        <v>0</v>
      </c>
      <c r="AR16" s="1165">
        <v>2</v>
      </c>
      <c r="AS16" s="1130">
        <v>107.32599999999999</v>
      </c>
      <c r="AT16" s="1165">
        <v>0</v>
      </c>
      <c r="AU16" s="1130">
        <v>0</v>
      </c>
      <c r="AV16" s="1165">
        <v>0</v>
      </c>
      <c r="AW16" s="1130">
        <v>0</v>
      </c>
      <c r="AX16" s="1165">
        <v>0</v>
      </c>
      <c r="AY16" s="1130">
        <v>0</v>
      </c>
      <c r="AZ16" s="718">
        <v>452</v>
      </c>
      <c r="BA16" s="1130">
        <v>0.33060994609302424</v>
      </c>
      <c r="BB16" s="1131">
        <v>106810.166</v>
      </c>
      <c r="BC16" s="1130">
        <v>3.6911906224575498E-2</v>
      </c>
      <c r="BE16" s="1132" t="s">
        <v>175</v>
      </c>
      <c r="BF16" s="1165">
        <v>0</v>
      </c>
      <c r="BG16" s="1130">
        <v>0</v>
      </c>
      <c r="BH16" s="1165">
        <v>0</v>
      </c>
      <c r="BI16" s="1130">
        <v>0</v>
      </c>
      <c r="BJ16" s="1165">
        <v>0</v>
      </c>
      <c r="BK16" s="1130">
        <v>0</v>
      </c>
      <c r="BL16" s="1165">
        <v>0</v>
      </c>
      <c r="BM16" s="1130">
        <v>0</v>
      </c>
      <c r="BN16" s="1165">
        <v>0</v>
      </c>
      <c r="BO16" s="1130">
        <v>0</v>
      </c>
      <c r="BP16" s="1165">
        <v>0</v>
      </c>
      <c r="BQ16" s="1130">
        <v>0</v>
      </c>
      <c r="BR16" s="1165">
        <v>0</v>
      </c>
      <c r="BS16" s="1130">
        <v>0</v>
      </c>
      <c r="BT16" s="1165">
        <v>0</v>
      </c>
      <c r="BU16" s="1130">
        <v>0</v>
      </c>
      <c r="BV16" s="1165">
        <v>0</v>
      </c>
      <c r="BW16" s="1130">
        <v>0</v>
      </c>
      <c r="BX16" s="1165">
        <v>0</v>
      </c>
      <c r="BY16" s="1130">
        <v>0</v>
      </c>
      <c r="BZ16" s="1165">
        <v>0</v>
      </c>
      <c r="CA16" s="1130">
        <v>0</v>
      </c>
      <c r="CB16" s="718">
        <v>0</v>
      </c>
      <c r="CC16" s="1130">
        <v>0</v>
      </c>
      <c r="CD16" s="1131">
        <v>0</v>
      </c>
      <c r="CE16" s="1130">
        <v>0</v>
      </c>
    </row>
    <row r="17" spans="1:83" s="754" customFormat="1" ht="63" customHeight="1">
      <c r="A17" s="1132" t="s">
        <v>176</v>
      </c>
      <c r="B17" s="1165">
        <v>4742</v>
      </c>
      <c r="C17" s="1130">
        <v>1545941.652</v>
      </c>
      <c r="D17" s="1165">
        <v>24503</v>
      </c>
      <c r="E17" s="1130">
        <v>5427757.5199999996</v>
      </c>
      <c r="F17" s="1165">
        <v>0</v>
      </c>
      <c r="G17" s="1130">
        <v>0</v>
      </c>
      <c r="H17" s="1165">
        <v>0</v>
      </c>
      <c r="I17" s="1130">
        <v>0</v>
      </c>
      <c r="J17" s="1167">
        <v>29245</v>
      </c>
      <c r="K17" s="1140">
        <v>6973699.1719999993</v>
      </c>
      <c r="L17" s="1165">
        <v>0</v>
      </c>
      <c r="M17" s="1130">
        <v>0</v>
      </c>
      <c r="N17" s="1165">
        <v>204</v>
      </c>
      <c r="O17" s="1130">
        <v>127152663.04513</v>
      </c>
      <c r="P17" s="1165">
        <v>109</v>
      </c>
      <c r="Q17" s="1130">
        <v>22393.710999999999</v>
      </c>
      <c r="R17" s="1165">
        <v>1619</v>
      </c>
      <c r="S17" s="1130">
        <v>2975345.77</v>
      </c>
      <c r="T17" s="1165">
        <v>0</v>
      </c>
      <c r="U17" s="1130">
        <v>0</v>
      </c>
      <c r="V17" s="1165">
        <v>2964</v>
      </c>
      <c r="W17" s="1130">
        <v>4158500</v>
      </c>
      <c r="X17" s="718">
        <v>34141</v>
      </c>
      <c r="Y17" s="1130">
        <v>1.0243886778061921</v>
      </c>
      <c r="Z17" s="1131">
        <v>141282601.69812998</v>
      </c>
      <c r="AA17" s="1130">
        <v>3.3479005336774419</v>
      </c>
      <c r="AC17" s="1132" t="s">
        <v>176</v>
      </c>
      <c r="AD17" s="1165">
        <v>325</v>
      </c>
      <c r="AE17" s="1130">
        <v>88666.263999999996</v>
      </c>
      <c r="AF17" s="1165">
        <v>758</v>
      </c>
      <c r="AG17" s="1130">
        <v>152784.723</v>
      </c>
      <c r="AH17" s="1165">
        <v>0</v>
      </c>
      <c r="AI17" s="1130">
        <v>0</v>
      </c>
      <c r="AJ17" s="1165">
        <v>0</v>
      </c>
      <c r="AK17" s="1130">
        <v>0</v>
      </c>
      <c r="AL17" s="1165">
        <v>1083</v>
      </c>
      <c r="AM17" s="1130">
        <v>241450.98699999999</v>
      </c>
      <c r="AN17" s="1165">
        <v>0</v>
      </c>
      <c r="AO17" s="1130">
        <v>0</v>
      </c>
      <c r="AP17" s="1165">
        <v>37</v>
      </c>
      <c r="AQ17" s="1130">
        <v>17108842.641281001</v>
      </c>
      <c r="AR17" s="1165">
        <v>0</v>
      </c>
      <c r="AS17" s="1130">
        <v>0</v>
      </c>
      <c r="AT17" s="1165">
        <v>0</v>
      </c>
      <c r="AU17" s="1130">
        <v>0</v>
      </c>
      <c r="AV17" s="1165">
        <v>0</v>
      </c>
      <c r="AW17" s="1130">
        <v>0</v>
      </c>
      <c r="AX17" s="1165">
        <v>1</v>
      </c>
      <c r="AY17" s="1130">
        <v>2000</v>
      </c>
      <c r="AZ17" s="718">
        <v>1121</v>
      </c>
      <c r="BA17" s="1130">
        <v>0.81994192382805353</v>
      </c>
      <c r="BB17" s="1131">
        <v>17352293.628281001</v>
      </c>
      <c r="BC17" s="1130">
        <v>5.996678585710721</v>
      </c>
      <c r="BE17" s="1132" t="s">
        <v>176</v>
      </c>
      <c r="BF17" s="1165">
        <v>0</v>
      </c>
      <c r="BG17" s="1130">
        <v>0</v>
      </c>
      <c r="BH17" s="1165">
        <v>0</v>
      </c>
      <c r="BI17" s="1130">
        <v>0</v>
      </c>
      <c r="BJ17" s="1165">
        <v>0</v>
      </c>
      <c r="BK17" s="1130">
        <v>0</v>
      </c>
      <c r="BL17" s="1165">
        <v>0</v>
      </c>
      <c r="BM17" s="1130">
        <v>0</v>
      </c>
      <c r="BN17" s="1165">
        <v>0</v>
      </c>
      <c r="BO17" s="1130">
        <v>0</v>
      </c>
      <c r="BP17" s="1165">
        <v>0</v>
      </c>
      <c r="BQ17" s="1130">
        <v>0</v>
      </c>
      <c r="BR17" s="1165">
        <v>0</v>
      </c>
      <c r="BS17" s="1130">
        <v>0</v>
      </c>
      <c r="BT17" s="1165">
        <v>0</v>
      </c>
      <c r="BU17" s="1130">
        <v>0</v>
      </c>
      <c r="BV17" s="1165">
        <v>0</v>
      </c>
      <c r="BW17" s="1130">
        <v>0</v>
      </c>
      <c r="BX17" s="1165">
        <v>0</v>
      </c>
      <c r="BY17" s="1130">
        <v>0</v>
      </c>
      <c r="BZ17" s="1165">
        <v>0</v>
      </c>
      <c r="CA17" s="1130">
        <v>0</v>
      </c>
      <c r="CB17" s="718">
        <v>0</v>
      </c>
      <c r="CC17" s="1130">
        <v>0</v>
      </c>
      <c r="CD17" s="1131">
        <v>0</v>
      </c>
      <c r="CE17" s="1130">
        <v>0</v>
      </c>
    </row>
    <row r="18" spans="1:83" s="754" customFormat="1" ht="63" customHeight="1">
      <c r="A18" s="1132" t="s">
        <v>177</v>
      </c>
      <c r="B18" s="1165">
        <v>278517</v>
      </c>
      <c r="C18" s="1130">
        <v>98481176.185000002</v>
      </c>
      <c r="D18" s="1165">
        <v>11815</v>
      </c>
      <c r="E18" s="1130">
        <v>2691396.588</v>
      </c>
      <c r="F18" s="1165">
        <v>15167</v>
      </c>
      <c r="G18" s="1130">
        <v>6545176.8320000004</v>
      </c>
      <c r="H18" s="1165">
        <v>0</v>
      </c>
      <c r="I18" s="1130">
        <v>0</v>
      </c>
      <c r="J18" s="1167">
        <v>305499</v>
      </c>
      <c r="K18" s="1140">
        <v>107717749.605</v>
      </c>
      <c r="L18" s="1165">
        <v>0</v>
      </c>
      <c r="M18" s="1130">
        <v>0</v>
      </c>
      <c r="N18" s="1165">
        <v>1218</v>
      </c>
      <c r="O18" s="1130">
        <v>570243491.25474</v>
      </c>
      <c r="P18" s="1165">
        <v>2083</v>
      </c>
      <c r="Q18" s="1130">
        <v>368300.51299999998</v>
      </c>
      <c r="R18" s="1165">
        <v>13864</v>
      </c>
      <c r="S18" s="1130">
        <v>16350880.017000001</v>
      </c>
      <c r="T18" s="1165">
        <v>575</v>
      </c>
      <c r="U18" s="1130">
        <v>179967.59599999999</v>
      </c>
      <c r="V18" s="1165">
        <v>5518</v>
      </c>
      <c r="W18" s="1130">
        <v>2134476.5</v>
      </c>
      <c r="X18" s="718">
        <v>328757</v>
      </c>
      <c r="Y18" s="1130">
        <v>9.864237970461625</v>
      </c>
      <c r="Z18" s="1131">
        <v>696994865.48574007</v>
      </c>
      <c r="AA18" s="1130">
        <v>16.516325818489172</v>
      </c>
      <c r="AC18" s="1132" t="s">
        <v>177</v>
      </c>
      <c r="AD18" s="1165">
        <v>4237</v>
      </c>
      <c r="AE18" s="1130">
        <v>1262919.9850000001</v>
      </c>
      <c r="AF18" s="1165">
        <v>355</v>
      </c>
      <c r="AG18" s="1130">
        <v>89142.42</v>
      </c>
      <c r="AH18" s="1165">
        <v>84</v>
      </c>
      <c r="AI18" s="1130">
        <v>73047.413</v>
      </c>
      <c r="AJ18" s="1165">
        <v>0</v>
      </c>
      <c r="AK18" s="1130">
        <v>0</v>
      </c>
      <c r="AL18" s="1165">
        <v>4676</v>
      </c>
      <c r="AM18" s="1130">
        <v>1425109.818</v>
      </c>
      <c r="AN18" s="1165">
        <v>0</v>
      </c>
      <c r="AO18" s="1130">
        <v>0</v>
      </c>
      <c r="AP18" s="1165">
        <v>0</v>
      </c>
      <c r="AQ18" s="1130">
        <v>6110.7</v>
      </c>
      <c r="AR18" s="1165">
        <v>21</v>
      </c>
      <c r="AS18" s="1130">
        <v>4984.1189999999997</v>
      </c>
      <c r="AT18" s="1165">
        <v>0</v>
      </c>
      <c r="AU18" s="1130">
        <v>0</v>
      </c>
      <c r="AV18" s="1165">
        <v>14</v>
      </c>
      <c r="AW18" s="1130">
        <v>6670</v>
      </c>
      <c r="AX18" s="1165">
        <v>1</v>
      </c>
      <c r="AY18" s="1130">
        <v>240</v>
      </c>
      <c r="AZ18" s="718">
        <v>4712</v>
      </c>
      <c r="BA18" s="1130">
        <v>3.4465355442263945</v>
      </c>
      <c r="BB18" s="1131">
        <v>1443114.6369999999</v>
      </c>
      <c r="BC18" s="1130">
        <v>0.49871762349153459</v>
      </c>
      <c r="BE18" s="1132" t="s">
        <v>177</v>
      </c>
      <c r="BF18" s="1165">
        <v>0</v>
      </c>
      <c r="BG18" s="1130">
        <v>32543.912</v>
      </c>
      <c r="BH18" s="1165">
        <v>0</v>
      </c>
      <c r="BI18" s="1130">
        <v>500.34100000000001</v>
      </c>
      <c r="BJ18" s="1165">
        <v>0</v>
      </c>
      <c r="BK18" s="1130">
        <v>290.91199999999998</v>
      </c>
      <c r="BL18" s="1165">
        <v>0</v>
      </c>
      <c r="BM18" s="1130">
        <v>0</v>
      </c>
      <c r="BN18" s="1165">
        <v>0</v>
      </c>
      <c r="BO18" s="1130">
        <v>33335.164999999994</v>
      </c>
      <c r="BP18" s="1165">
        <v>0</v>
      </c>
      <c r="BQ18" s="1130">
        <v>0</v>
      </c>
      <c r="BR18" s="1165">
        <v>0</v>
      </c>
      <c r="BS18" s="1130">
        <v>1461389.554</v>
      </c>
      <c r="BT18" s="1165">
        <v>0</v>
      </c>
      <c r="BU18" s="1130">
        <v>78.665999999999997</v>
      </c>
      <c r="BV18" s="1165">
        <v>0</v>
      </c>
      <c r="BW18" s="1130">
        <v>0</v>
      </c>
      <c r="BX18" s="1165">
        <v>0</v>
      </c>
      <c r="BY18" s="1130">
        <v>3580</v>
      </c>
      <c r="BZ18" s="1165">
        <v>0</v>
      </c>
      <c r="CA18" s="1130">
        <v>33089</v>
      </c>
      <c r="CB18" s="718">
        <v>0</v>
      </c>
      <c r="CC18" s="1130">
        <v>0</v>
      </c>
      <c r="CD18" s="1131">
        <v>1531472.385</v>
      </c>
      <c r="CE18" s="1130">
        <v>1.0702596840106404</v>
      </c>
    </row>
    <row r="19" spans="1:83" s="754" customFormat="1" ht="63" customHeight="1">
      <c r="A19" s="1132" t="s">
        <v>178</v>
      </c>
      <c r="B19" s="1165">
        <v>1</v>
      </c>
      <c r="C19" s="1130">
        <v>300</v>
      </c>
      <c r="D19" s="1165">
        <v>21</v>
      </c>
      <c r="E19" s="1130">
        <v>2411</v>
      </c>
      <c r="F19" s="1165">
        <v>268</v>
      </c>
      <c r="G19" s="1130">
        <v>150400</v>
      </c>
      <c r="H19" s="1165">
        <v>0</v>
      </c>
      <c r="I19" s="1130">
        <v>0</v>
      </c>
      <c r="J19" s="1167">
        <v>290</v>
      </c>
      <c r="K19" s="1140">
        <v>153111</v>
      </c>
      <c r="L19" s="1165">
        <v>0</v>
      </c>
      <c r="M19" s="1130">
        <v>0</v>
      </c>
      <c r="N19" s="1165">
        <v>0</v>
      </c>
      <c r="O19" s="1130">
        <v>0</v>
      </c>
      <c r="P19" s="1165">
        <v>0</v>
      </c>
      <c r="Q19" s="1130">
        <v>0</v>
      </c>
      <c r="R19" s="1165">
        <v>0</v>
      </c>
      <c r="S19" s="1130">
        <v>0</v>
      </c>
      <c r="T19" s="1165">
        <v>0</v>
      </c>
      <c r="U19" s="1130">
        <v>0</v>
      </c>
      <c r="V19" s="1165">
        <v>248</v>
      </c>
      <c r="W19" s="1130">
        <v>74490.52</v>
      </c>
      <c r="X19" s="718">
        <v>538</v>
      </c>
      <c r="Y19" s="1130">
        <v>1.6142500473323319E-2</v>
      </c>
      <c r="Z19" s="1131">
        <v>227601.52000000002</v>
      </c>
      <c r="AA19" s="1130">
        <v>5.3933551698169416E-3</v>
      </c>
      <c r="AC19" s="1132" t="s">
        <v>178</v>
      </c>
      <c r="AD19" s="1165">
        <v>0</v>
      </c>
      <c r="AE19" s="1130">
        <v>0</v>
      </c>
      <c r="AF19" s="1165">
        <v>1</v>
      </c>
      <c r="AG19" s="1130">
        <v>100</v>
      </c>
      <c r="AH19" s="1165">
        <v>1</v>
      </c>
      <c r="AI19" s="1130">
        <v>100</v>
      </c>
      <c r="AJ19" s="1165">
        <v>0</v>
      </c>
      <c r="AK19" s="1130">
        <v>0</v>
      </c>
      <c r="AL19" s="1165">
        <v>2</v>
      </c>
      <c r="AM19" s="1130">
        <v>200</v>
      </c>
      <c r="AN19" s="1165">
        <v>0</v>
      </c>
      <c r="AO19" s="1130">
        <v>0</v>
      </c>
      <c r="AP19" s="1165">
        <v>0</v>
      </c>
      <c r="AQ19" s="1130">
        <v>0</v>
      </c>
      <c r="AR19" s="1165">
        <v>0</v>
      </c>
      <c r="AS19" s="1130">
        <v>0</v>
      </c>
      <c r="AT19" s="1165">
        <v>0</v>
      </c>
      <c r="AU19" s="1130">
        <v>0</v>
      </c>
      <c r="AV19" s="1165">
        <v>0</v>
      </c>
      <c r="AW19" s="1130">
        <v>0</v>
      </c>
      <c r="AX19" s="1165">
        <v>0</v>
      </c>
      <c r="AY19" s="1130">
        <v>0</v>
      </c>
      <c r="AZ19" s="718">
        <v>2</v>
      </c>
      <c r="BA19" s="1130">
        <v>1.4628758676682491E-3</v>
      </c>
      <c r="BB19" s="1131">
        <v>200</v>
      </c>
      <c r="BC19" s="1130">
        <v>6.9116840853099124E-5</v>
      </c>
      <c r="BE19" s="1132" t="s">
        <v>178</v>
      </c>
      <c r="BF19" s="1165">
        <v>0</v>
      </c>
      <c r="BG19" s="1130">
        <v>176.49199999999999</v>
      </c>
      <c r="BH19" s="1165">
        <v>0</v>
      </c>
      <c r="BI19" s="1130">
        <v>356.37900000000002</v>
      </c>
      <c r="BJ19" s="1165">
        <v>176</v>
      </c>
      <c r="BK19" s="1130">
        <v>138500</v>
      </c>
      <c r="BL19" s="1165">
        <v>0</v>
      </c>
      <c r="BM19" s="1130">
        <v>0</v>
      </c>
      <c r="BN19" s="1165">
        <v>176</v>
      </c>
      <c r="BO19" s="1130">
        <v>139032.87100000001</v>
      </c>
      <c r="BP19" s="1165">
        <v>0</v>
      </c>
      <c r="BQ19" s="1130">
        <v>0</v>
      </c>
      <c r="BR19" s="1165">
        <v>0</v>
      </c>
      <c r="BS19" s="1130">
        <v>0</v>
      </c>
      <c r="BT19" s="1165">
        <v>0</v>
      </c>
      <c r="BU19" s="1130">
        <v>0</v>
      </c>
      <c r="BV19" s="1165">
        <v>0</v>
      </c>
      <c r="BW19" s="1130">
        <v>0</v>
      </c>
      <c r="BX19" s="1165">
        <v>0</v>
      </c>
      <c r="BY19" s="1130">
        <v>0</v>
      </c>
      <c r="BZ19" s="1165">
        <v>0</v>
      </c>
      <c r="CA19" s="1130">
        <v>0</v>
      </c>
      <c r="CB19" s="718">
        <v>176</v>
      </c>
      <c r="CC19" s="1130">
        <v>7.0658043173670249E-2</v>
      </c>
      <c r="CD19" s="1131">
        <v>139032.87100000001</v>
      </c>
      <c r="CE19" s="1130">
        <v>9.7162232921067113E-2</v>
      </c>
    </row>
    <row r="20" spans="1:83" s="754" customFormat="1" ht="63" customHeight="1">
      <c r="A20" s="1132" t="s">
        <v>179</v>
      </c>
      <c r="B20" s="1165">
        <v>94945</v>
      </c>
      <c r="C20" s="1130">
        <v>37713401.723269902</v>
      </c>
      <c r="D20" s="1165">
        <v>71397</v>
      </c>
      <c r="E20" s="1130">
        <v>29618880.835610002</v>
      </c>
      <c r="F20" s="1165">
        <v>33336</v>
      </c>
      <c r="G20" s="1130">
        <v>47369645.133839801</v>
      </c>
      <c r="H20" s="1165">
        <v>0</v>
      </c>
      <c r="I20" s="1130">
        <v>0</v>
      </c>
      <c r="J20" s="1167">
        <v>199678</v>
      </c>
      <c r="K20" s="1140">
        <v>114701927.69271971</v>
      </c>
      <c r="L20" s="1165">
        <v>1160</v>
      </c>
      <c r="M20" s="1130">
        <v>115406.56658</v>
      </c>
      <c r="N20" s="1165">
        <v>493</v>
      </c>
      <c r="O20" s="1130">
        <v>150257743.09730899</v>
      </c>
      <c r="P20" s="1165">
        <v>1766</v>
      </c>
      <c r="Q20" s="1130">
        <v>555288.86389000004</v>
      </c>
      <c r="R20" s="1165">
        <v>2624</v>
      </c>
      <c r="S20" s="1130">
        <v>3763235.77</v>
      </c>
      <c r="T20" s="1165">
        <v>350</v>
      </c>
      <c r="U20" s="1130">
        <v>311755.28999999998</v>
      </c>
      <c r="V20" s="1165">
        <v>174310</v>
      </c>
      <c r="W20" s="1130">
        <v>45923015</v>
      </c>
      <c r="X20" s="718">
        <v>380381</v>
      </c>
      <c r="Y20" s="1130">
        <v>11.413197904355386</v>
      </c>
      <c r="Z20" s="1131">
        <v>315628372.28049868</v>
      </c>
      <c r="AA20" s="1130">
        <v>7.4792818315973175</v>
      </c>
      <c r="AC20" s="1132" t="s">
        <v>179</v>
      </c>
      <c r="AD20" s="1165">
        <v>1194</v>
      </c>
      <c r="AE20" s="1130">
        <v>466406.47444000002</v>
      </c>
      <c r="AF20" s="1165">
        <v>1293</v>
      </c>
      <c r="AG20" s="1130">
        <v>238668.66129000002</v>
      </c>
      <c r="AH20" s="1165">
        <v>32</v>
      </c>
      <c r="AI20" s="1130">
        <v>3931.4749999999999</v>
      </c>
      <c r="AJ20" s="1165">
        <v>0</v>
      </c>
      <c r="AK20" s="1130">
        <v>0</v>
      </c>
      <c r="AL20" s="1165">
        <v>2519</v>
      </c>
      <c r="AM20" s="1130">
        <v>709006.61072999996</v>
      </c>
      <c r="AN20" s="1165">
        <v>5</v>
      </c>
      <c r="AO20" s="1130">
        <v>373.68200000000002</v>
      </c>
      <c r="AP20" s="1165">
        <v>12</v>
      </c>
      <c r="AQ20" s="1130">
        <v>160494.03200000001</v>
      </c>
      <c r="AR20" s="1165">
        <v>3</v>
      </c>
      <c r="AS20" s="1130">
        <v>687.08040000000005</v>
      </c>
      <c r="AT20" s="1165">
        <v>0</v>
      </c>
      <c r="AU20" s="1130">
        <v>0</v>
      </c>
      <c r="AV20" s="1165">
        <v>0</v>
      </c>
      <c r="AW20" s="1130">
        <v>0</v>
      </c>
      <c r="AX20" s="1165">
        <v>0</v>
      </c>
      <c r="AY20" s="1130">
        <v>0</v>
      </c>
      <c r="AZ20" s="718">
        <v>2539</v>
      </c>
      <c r="BA20" s="1130">
        <v>1.8571209140048421</v>
      </c>
      <c r="BB20" s="1131">
        <v>870561.40512999997</v>
      </c>
      <c r="BC20" s="1130">
        <v>0.30085227045610285</v>
      </c>
      <c r="BE20" s="1132" t="s">
        <v>179</v>
      </c>
      <c r="BF20" s="1165">
        <v>155</v>
      </c>
      <c r="BG20" s="1130">
        <v>81724.442970000004</v>
      </c>
      <c r="BH20" s="1165">
        <v>138</v>
      </c>
      <c r="BI20" s="1130">
        <v>26697453.422850505</v>
      </c>
      <c r="BJ20" s="1165">
        <v>20</v>
      </c>
      <c r="BK20" s="1130">
        <v>11726.165000000001</v>
      </c>
      <c r="BL20" s="1165">
        <v>0</v>
      </c>
      <c r="BM20" s="1130">
        <v>0</v>
      </c>
      <c r="BN20" s="1165">
        <v>313</v>
      </c>
      <c r="BO20" s="1130">
        <v>26790904.030820504</v>
      </c>
      <c r="BP20" s="1165">
        <v>1</v>
      </c>
      <c r="BQ20" s="1130">
        <v>3583.4259999999999</v>
      </c>
      <c r="BR20" s="1165">
        <v>0</v>
      </c>
      <c r="BS20" s="1130">
        <v>10449447.769029999</v>
      </c>
      <c r="BT20" s="1165">
        <v>5</v>
      </c>
      <c r="BU20" s="1130">
        <v>574001.3605999999</v>
      </c>
      <c r="BV20" s="1165">
        <v>12</v>
      </c>
      <c r="BW20" s="1130">
        <v>56412.5</v>
      </c>
      <c r="BX20" s="1165">
        <v>5</v>
      </c>
      <c r="BY20" s="1130">
        <v>729</v>
      </c>
      <c r="BZ20" s="1165">
        <v>0</v>
      </c>
      <c r="CA20" s="1130">
        <v>29200</v>
      </c>
      <c r="CB20" s="718">
        <v>336</v>
      </c>
      <c r="CC20" s="1130">
        <v>0.13489262787700684</v>
      </c>
      <c r="CD20" s="1131">
        <v>37904278.086450502</v>
      </c>
      <c r="CE20" s="1130">
        <v>26.489162380460396</v>
      </c>
    </row>
    <row r="21" spans="1:83" s="754" customFormat="1" ht="63" customHeight="1">
      <c r="A21" s="1132" t="s">
        <v>180</v>
      </c>
      <c r="B21" s="1165">
        <v>3033</v>
      </c>
      <c r="C21" s="1130">
        <v>857004.66</v>
      </c>
      <c r="D21" s="1165">
        <v>44533</v>
      </c>
      <c r="E21" s="1130">
        <v>6791705.8200000003</v>
      </c>
      <c r="F21" s="1165">
        <v>144</v>
      </c>
      <c r="G21" s="1130">
        <v>173065.55</v>
      </c>
      <c r="H21" s="1165">
        <v>0</v>
      </c>
      <c r="I21" s="1130">
        <v>0</v>
      </c>
      <c r="J21" s="1167">
        <v>47710</v>
      </c>
      <c r="K21" s="1140">
        <v>7821776.0300000003</v>
      </c>
      <c r="L21" s="1165">
        <v>49293</v>
      </c>
      <c r="M21" s="1130">
        <v>8207660.4000000004</v>
      </c>
      <c r="N21" s="1165">
        <v>45751</v>
      </c>
      <c r="O21" s="1130">
        <v>93961886.760000005</v>
      </c>
      <c r="P21" s="1165">
        <v>126</v>
      </c>
      <c r="Q21" s="1130">
        <v>42999.11</v>
      </c>
      <c r="R21" s="1165">
        <v>0</v>
      </c>
      <c r="S21" s="1130">
        <v>0</v>
      </c>
      <c r="T21" s="1165">
        <v>0</v>
      </c>
      <c r="U21" s="1130">
        <v>0</v>
      </c>
      <c r="V21" s="1165">
        <v>29552</v>
      </c>
      <c r="W21" s="1130">
        <v>12144450</v>
      </c>
      <c r="X21" s="718">
        <v>172432</v>
      </c>
      <c r="Y21" s="1130">
        <v>5.1737614156432832</v>
      </c>
      <c r="Z21" s="1131">
        <v>122178772.30000001</v>
      </c>
      <c r="AA21" s="1130">
        <v>2.8952069969747649</v>
      </c>
      <c r="AC21" s="1132" t="s">
        <v>180</v>
      </c>
      <c r="AD21" s="1165">
        <v>1297</v>
      </c>
      <c r="AE21" s="1130">
        <v>260374.6</v>
      </c>
      <c r="AF21" s="1165">
        <v>2703</v>
      </c>
      <c r="AG21" s="1130">
        <v>424974.87</v>
      </c>
      <c r="AH21" s="1165">
        <v>5</v>
      </c>
      <c r="AI21" s="1130">
        <v>3300</v>
      </c>
      <c r="AJ21" s="1165">
        <v>0</v>
      </c>
      <c r="AK21" s="1130">
        <v>0</v>
      </c>
      <c r="AL21" s="1165">
        <v>4005</v>
      </c>
      <c r="AM21" s="1130">
        <v>688649.47</v>
      </c>
      <c r="AN21" s="1165">
        <v>300</v>
      </c>
      <c r="AO21" s="1130">
        <v>47861.95</v>
      </c>
      <c r="AP21" s="1165">
        <v>0</v>
      </c>
      <c r="AQ21" s="1130">
        <v>0</v>
      </c>
      <c r="AR21" s="1165">
        <v>5</v>
      </c>
      <c r="AS21" s="1130">
        <v>979.6</v>
      </c>
      <c r="AT21" s="1165">
        <v>0</v>
      </c>
      <c r="AU21" s="1130">
        <v>0</v>
      </c>
      <c r="AV21" s="1165">
        <v>0</v>
      </c>
      <c r="AW21" s="1130">
        <v>0</v>
      </c>
      <c r="AX21" s="1165">
        <v>0</v>
      </c>
      <c r="AY21" s="1130">
        <v>0</v>
      </c>
      <c r="AZ21" s="718">
        <v>4310</v>
      </c>
      <c r="BA21" s="1130">
        <v>3.1524974948250768</v>
      </c>
      <c r="BB21" s="1131">
        <v>737491.02</v>
      </c>
      <c r="BC21" s="1130">
        <v>0.25486524729964877</v>
      </c>
      <c r="BE21" s="1132" t="s">
        <v>180</v>
      </c>
      <c r="BF21" s="1165">
        <v>2</v>
      </c>
      <c r="BG21" s="1130">
        <v>1403927.9</v>
      </c>
      <c r="BH21" s="1165">
        <v>4</v>
      </c>
      <c r="BI21" s="1130">
        <v>1693484.45</v>
      </c>
      <c r="BJ21" s="1165">
        <v>0</v>
      </c>
      <c r="BK21" s="1130">
        <v>0</v>
      </c>
      <c r="BL21" s="1165">
        <v>0</v>
      </c>
      <c r="BM21" s="1130">
        <v>0</v>
      </c>
      <c r="BN21" s="1165">
        <v>6</v>
      </c>
      <c r="BO21" s="1130">
        <v>3097412.3499999996</v>
      </c>
      <c r="BP21" s="1165">
        <v>0</v>
      </c>
      <c r="BQ21" s="1130">
        <v>625754.25</v>
      </c>
      <c r="BR21" s="1165">
        <v>0</v>
      </c>
      <c r="BS21" s="1130">
        <v>1529068.31</v>
      </c>
      <c r="BT21" s="1165">
        <v>0</v>
      </c>
      <c r="BU21" s="1130">
        <v>46561.49</v>
      </c>
      <c r="BV21" s="1165">
        <v>0</v>
      </c>
      <c r="BW21" s="1130">
        <v>0</v>
      </c>
      <c r="BX21" s="1165">
        <v>0</v>
      </c>
      <c r="BY21" s="1130">
        <v>0</v>
      </c>
      <c r="BZ21" s="1165">
        <v>0</v>
      </c>
      <c r="CA21" s="1130">
        <v>166800</v>
      </c>
      <c r="CB21" s="718">
        <v>6</v>
      </c>
      <c r="CC21" s="1130">
        <v>2.408796926375122E-3</v>
      </c>
      <c r="CD21" s="1131">
        <v>5465596.3999999994</v>
      </c>
      <c r="CE21" s="1130">
        <v>3.8195970970731499</v>
      </c>
    </row>
    <row r="22" spans="1:83" s="754" customFormat="1" ht="63" customHeight="1">
      <c r="A22" s="1134" t="s">
        <v>181</v>
      </c>
      <c r="B22" s="1165">
        <v>6109</v>
      </c>
      <c r="C22" s="1130">
        <v>2491053.0571099999</v>
      </c>
      <c r="D22" s="1165">
        <v>1977</v>
      </c>
      <c r="E22" s="1130">
        <v>597945.79263000004</v>
      </c>
      <c r="F22" s="1165">
        <v>22</v>
      </c>
      <c r="G22" s="1130">
        <v>30145.03817</v>
      </c>
      <c r="H22" s="1165">
        <v>0</v>
      </c>
      <c r="I22" s="1130">
        <v>0</v>
      </c>
      <c r="J22" s="1167">
        <v>8108</v>
      </c>
      <c r="K22" s="1140">
        <v>3119143.88791</v>
      </c>
      <c r="L22" s="1165">
        <v>0</v>
      </c>
      <c r="M22" s="1130">
        <v>0</v>
      </c>
      <c r="N22" s="1165">
        <v>43</v>
      </c>
      <c r="O22" s="1130">
        <v>12944853.661</v>
      </c>
      <c r="P22" s="1165">
        <v>0</v>
      </c>
      <c r="Q22" s="1130">
        <v>0</v>
      </c>
      <c r="R22" s="1165">
        <v>0</v>
      </c>
      <c r="S22" s="1130">
        <v>0</v>
      </c>
      <c r="T22" s="1165">
        <v>0</v>
      </c>
      <c r="U22" s="1130">
        <v>0</v>
      </c>
      <c r="V22" s="1165">
        <v>0</v>
      </c>
      <c r="W22" s="1130">
        <v>0</v>
      </c>
      <c r="X22" s="718">
        <v>8151</v>
      </c>
      <c r="Y22" s="1130">
        <v>0.24456788356516423</v>
      </c>
      <c r="Z22" s="1131">
        <v>16063997.548909999</v>
      </c>
      <c r="AA22" s="1130">
        <v>0.38066021803518896</v>
      </c>
      <c r="AC22" s="1134" t="s">
        <v>181</v>
      </c>
      <c r="AD22" s="1165">
        <v>112</v>
      </c>
      <c r="AE22" s="1130">
        <v>31438.137999999999</v>
      </c>
      <c r="AF22" s="1165">
        <v>25</v>
      </c>
      <c r="AG22" s="1130">
        <v>4269.4857300000003</v>
      </c>
      <c r="AH22" s="1165">
        <v>0</v>
      </c>
      <c r="AI22" s="1130">
        <v>0</v>
      </c>
      <c r="AJ22" s="1165">
        <v>0</v>
      </c>
      <c r="AK22" s="1130">
        <v>0</v>
      </c>
      <c r="AL22" s="1165">
        <v>137</v>
      </c>
      <c r="AM22" s="1130">
        <v>35707.623729999999</v>
      </c>
      <c r="AN22" s="1165">
        <v>0</v>
      </c>
      <c r="AO22" s="1130">
        <v>0</v>
      </c>
      <c r="AP22" s="1165">
        <v>0</v>
      </c>
      <c r="AQ22" s="1130">
        <v>0</v>
      </c>
      <c r="AR22" s="1165">
        <v>0</v>
      </c>
      <c r="AS22" s="1130">
        <v>0</v>
      </c>
      <c r="AT22" s="1165">
        <v>0</v>
      </c>
      <c r="AU22" s="1130">
        <v>0</v>
      </c>
      <c r="AV22" s="1165">
        <v>0</v>
      </c>
      <c r="AW22" s="1130">
        <v>0</v>
      </c>
      <c r="AX22" s="1165">
        <v>0</v>
      </c>
      <c r="AY22" s="1130">
        <v>0</v>
      </c>
      <c r="AZ22" s="718">
        <v>137</v>
      </c>
      <c r="BA22" s="1130">
        <v>0.10020699693527506</v>
      </c>
      <c r="BB22" s="1131">
        <v>35707.623729999999</v>
      </c>
      <c r="BC22" s="1130">
        <v>1.2339990732943779E-2</v>
      </c>
      <c r="BE22" s="1134" t="s">
        <v>181</v>
      </c>
      <c r="BF22" s="1165">
        <v>31</v>
      </c>
      <c r="BG22" s="1130">
        <v>6327.40942</v>
      </c>
      <c r="BH22" s="1165">
        <v>24</v>
      </c>
      <c r="BI22" s="1130">
        <v>8182.7724500000004</v>
      </c>
      <c r="BJ22" s="1165">
        <v>50</v>
      </c>
      <c r="BK22" s="1130">
        <v>11607.029119999999</v>
      </c>
      <c r="BL22" s="1165">
        <v>0</v>
      </c>
      <c r="BM22" s="1130">
        <v>0</v>
      </c>
      <c r="BN22" s="1165">
        <v>105</v>
      </c>
      <c r="BO22" s="1130">
        <v>26117.21099</v>
      </c>
      <c r="BP22" s="1165">
        <v>17</v>
      </c>
      <c r="BQ22" s="1130">
        <v>19809.807000000001</v>
      </c>
      <c r="BR22" s="1165">
        <v>0</v>
      </c>
      <c r="BS22" s="1130">
        <v>546650.68999999994</v>
      </c>
      <c r="BT22" s="1165">
        <v>0</v>
      </c>
      <c r="BU22" s="1130">
        <v>0</v>
      </c>
      <c r="BV22" s="1165">
        <v>0</v>
      </c>
      <c r="BW22" s="1130">
        <v>0</v>
      </c>
      <c r="BX22" s="1165">
        <v>0</v>
      </c>
      <c r="BY22" s="1130">
        <v>0</v>
      </c>
      <c r="BZ22" s="1165">
        <v>0</v>
      </c>
      <c r="CA22" s="1130">
        <v>0</v>
      </c>
      <c r="CB22" s="718">
        <v>122</v>
      </c>
      <c r="CC22" s="1130">
        <v>4.8978870836294146E-2</v>
      </c>
      <c r="CD22" s="1131">
        <v>592577.70799000002</v>
      </c>
      <c r="CE22" s="1130">
        <v>0.41411914228223384</v>
      </c>
    </row>
    <row r="23" spans="1:83" s="754" customFormat="1" ht="63" customHeight="1">
      <c r="A23" s="1132" t="s">
        <v>182</v>
      </c>
      <c r="B23" s="1165">
        <v>9977</v>
      </c>
      <c r="C23" s="1130">
        <v>2794242</v>
      </c>
      <c r="D23" s="1165">
        <v>46579</v>
      </c>
      <c r="E23" s="1130">
        <v>10342940</v>
      </c>
      <c r="F23" s="1165">
        <v>4557</v>
      </c>
      <c r="G23" s="1130">
        <v>1179986</v>
      </c>
      <c r="H23" s="1165">
        <v>0</v>
      </c>
      <c r="I23" s="1130">
        <v>0</v>
      </c>
      <c r="J23" s="1167">
        <v>61113</v>
      </c>
      <c r="K23" s="1140">
        <v>14317168</v>
      </c>
      <c r="L23" s="1165">
        <v>0</v>
      </c>
      <c r="M23" s="1130">
        <v>0</v>
      </c>
      <c r="N23" s="1165">
        <v>275035</v>
      </c>
      <c r="O23" s="1130">
        <v>242783844.90329</v>
      </c>
      <c r="P23" s="1165">
        <v>10364</v>
      </c>
      <c r="Q23" s="1130">
        <v>2169408</v>
      </c>
      <c r="R23" s="1165">
        <v>4923</v>
      </c>
      <c r="S23" s="1130">
        <v>14217425.933319999</v>
      </c>
      <c r="T23" s="1165">
        <v>0</v>
      </c>
      <c r="U23" s="1130">
        <v>0</v>
      </c>
      <c r="V23" s="1165">
        <v>7602</v>
      </c>
      <c r="W23" s="1130">
        <v>3366430</v>
      </c>
      <c r="X23" s="718">
        <v>359037</v>
      </c>
      <c r="Y23" s="1130">
        <v>10.77277870342116</v>
      </c>
      <c r="Z23" s="1131">
        <v>276854276.83661002</v>
      </c>
      <c r="AA23" s="1130">
        <v>6.5604722027456637</v>
      </c>
      <c r="AC23" s="1132" t="s">
        <v>182</v>
      </c>
      <c r="AD23" s="1165">
        <v>299</v>
      </c>
      <c r="AE23" s="1130">
        <v>78952</v>
      </c>
      <c r="AF23" s="1165">
        <v>552</v>
      </c>
      <c r="AG23" s="1130">
        <v>141325.08499999999</v>
      </c>
      <c r="AH23" s="1165">
        <v>8</v>
      </c>
      <c r="AI23" s="1130">
        <v>5950</v>
      </c>
      <c r="AJ23" s="1165">
        <v>0</v>
      </c>
      <c r="AK23" s="1130">
        <v>0</v>
      </c>
      <c r="AL23" s="1165">
        <v>859</v>
      </c>
      <c r="AM23" s="1130">
        <v>226227.08499999999</v>
      </c>
      <c r="AN23" s="1165">
        <v>0</v>
      </c>
      <c r="AO23" s="1130">
        <v>0</v>
      </c>
      <c r="AP23" s="1165">
        <v>3</v>
      </c>
      <c r="AQ23" s="1130">
        <v>1941.117</v>
      </c>
      <c r="AR23" s="1165">
        <v>16</v>
      </c>
      <c r="AS23" s="1130">
        <v>3312</v>
      </c>
      <c r="AT23" s="1165">
        <v>0</v>
      </c>
      <c r="AU23" s="1130">
        <v>0</v>
      </c>
      <c r="AV23" s="1165">
        <v>0</v>
      </c>
      <c r="AW23" s="1130">
        <v>0</v>
      </c>
      <c r="AX23" s="1165">
        <v>0</v>
      </c>
      <c r="AY23" s="1130">
        <v>0</v>
      </c>
      <c r="AZ23" s="718">
        <v>878</v>
      </c>
      <c r="BA23" s="1130">
        <v>0.6422025059063613</v>
      </c>
      <c r="BB23" s="1131">
        <v>231480.20199999999</v>
      </c>
      <c r="BC23" s="1130">
        <v>7.9995901411386197E-2</v>
      </c>
      <c r="BE23" s="1132" t="s">
        <v>182</v>
      </c>
      <c r="BF23" s="1165">
        <v>0</v>
      </c>
      <c r="BG23" s="1130">
        <v>0</v>
      </c>
      <c r="BH23" s="1165">
        <v>0</v>
      </c>
      <c r="BI23" s="1130">
        <v>222.64</v>
      </c>
      <c r="BJ23" s="1165">
        <v>0</v>
      </c>
      <c r="BK23" s="1130">
        <v>0</v>
      </c>
      <c r="BL23" s="1165">
        <v>0</v>
      </c>
      <c r="BM23" s="1130">
        <v>0</v>
      </c>
      <c r="BN23" s="1165">
        <v>0</v>
      </c>
      <c r="BO23" s="1130">
        <v>222.64</v>
      </c>
      <c r="BP23" s="1165">
        <v>0</v>
      </c>
      <c r="BQ23" s="1130">
        <v>0</v>
      </c>
      <c r="BR23" s="1165">
        <v>0</v>
      </c>
      <c r="BS23" s="1130">
        <v>1484151.8638391977</v>
      </c>
      <c r="BT23" s="1165">
        <v>0</v>
      </c>
      <c r="BU23" s="1130">
        <v>0</v>
      </c>
      <c r="BV23" s="1165">
        <v>0</v>
      </c>
      <c r="BW23" s="1130">
        <v>0</v>
      </c>
      <c r="BX23" s="1165">
        <v>0</v>
      </c>
      <c r="BY23" s="1130">
        <v>0</v>
      </c>
      <c r="BZ23" s="1165">
        <v>0</v>
      </c>
      <c r="CA23" s="1130">
        <v>0</v>
      </c>
      <c r="CB23" s="718">
        <v>0</v>
      </c>
      <c r="CC23" s="1130">
        <v>0</v>
      </c>
      <c r="CD23" s="1131">
        <v>1484374.5038391976</v>
      </c>
      <c r="CE23" s="1130">
        <v>1.0373456309056404</v>
      </c>
    </row>
    <row r="24" spans="1:83" s="754" customFormat="1" ht="63" customHeight="1">
      <c r="A24" s="1132" t="s">
        <v>183</v>
      </c>
      <c r="B24" s="1165">
        <v>12</v>
      </c>
      <c r="C24" s="1130">
        <v>1450</v>
      </c>
      <c r="D24" s="1165">
        <v>7090</v>
      </c>
      <c r="E24" s="1130">
        <v>683080</v>
      </c>
      <c r="F24" s="1165">
        <v>9688</v>
      </c>
      <c r="G24" s="1130">
        <v>1945631</v>
      </c>
      <c r="H24" s="1165">
        <v>0</v>
      </c>
      <c r="I24" s="1130">
        <v>0</v>
      </c>
      <c r="J24" s="1167">
        <v>16790</v>
      </c>
      <c r="K24" s="1140">
        <v>2630161</v>
      </c>
      <c r="L24" s="1165">
        <v>93</v>
      </c>
      <c r="M24" s="1130">
        <v>2776</v>
      </c>
      <c r="N24" s="1165">
        <v>4124</v>
      </c>
      <c r="O24" s="1130">
        <v>27911279</v>
      </c>
      <c r="P24" s="1165">
        <v>0</v>
      </c>
      <c r="Q24" s="1130">
        <v>0</v>
      </c>
      <c r="R24" s="1165">
        <v>0</v>
      </c>
      <c r="S24" s="1130">
        <v>0</v>
      </c>
      <c r="T24" s="1165">
        <v>0</v>
      </c>
      <c r="U24" s="1130">
        <v>0</v>
      </c>
      <c r="V24" s="1165">
        <v>4058</v>
      </c>
      <c r="W24" s="1130">
        <v>65231815</v>
      </c>
      <c r="X24" s="718">
        <v>25065</v>
      </c>
      <c r="Y24" s="1130">
        <v>0.75206649510009094</v>
      </c>
      <c r="Z24" s="1131">
        <v>95776031</v>
      </c>
      <c r="AA24" s="1130">
        <v>2.2695549306454437</v>
      </c>
      <c r="AC24" s="1132" t="s">
        <v>183</v>
      </c>
      <c r="AD24" s="1165">
        <v>5</v>
      </c>
      <c r="AE24" s="1130">
        <v>350</v>
      </c>
      <c r="AF24" s="1165">
        <v>28</v>
      </c>
      <c r="AG24" s="1130">
        <v>950</v>
      </c>
      <c r="AH24" s="1165">
        <v>2391</v>
      </c>
      <c r="AI24" s="1130">
        <v>27270</v>
      </c>
      <c r="AJ24" s="1165">
        <v>0</v>
      </c>
      <c r="AK24" s="1130">
        <v>0</v>
      </c>
      <c r="AL24" s="1165">
        <v>2424</v>
      </c>
      <c r="AM24" s="1130">
        <v>28570</v>
      </c>
      <c r="AN24" s="1165">
        <v>3</v>
      </c>
      <c r="AO24" s="1130">
        <v>52</v>
      </c>
      <c r="AP24" s="1165">
        <v>0</v>
      </c>
      <c r="AQ24" s="1130">
        <v>0</v>
      </c>
      <c r="AR24" s="1165">
        <v>0</v>
      </c>
      <c r="AS24" s="1130">
        <v>0</v>
      </c>
      <c r="AT24" s="1165">
        <v>0</v>
      </c>
      <c r="AU24" s="1130">
        <v>0</v>
      </c>
      <c r="AV24" s="1165">
        <v>0</v>
      </c>
      <c r="AW24" s="1130">
        <v>0</v>
      </c>
      <c r="AX24" s="1165">
        <v>0</v>
      </c>
      <c r="AY24" s="1130">
        <v>0</v>
      </c>
      <c r="AZ24" s="718">
        <v>2427</v>
      </c>
      <c r="BA24" s="1130">
        <v>1.7751998654154202</v>
      </c>
      <c r="BB24" s="1131">
        <v>28622</v>
      </c>
      <c r="BC24" s="1130">
        <v>9.891311094487017E-3</v>
      </c>
      <c r="BE24" s="1132" t="s">
        <v>183</v>
      </c>
      <c r="BF24" s="1165">
        <v>0</v>
      </c>
      <c r="BG24" s="1130">
        <v>100</v>
      </c>
      <c r="BH24" s="1165">
        <v>0</v>
      </c>
      <c r="BI24" s="1130">
        <v>0</v>
      </c>
      <c r="BJ24" s="1165">
        <v>0</v>
      </c>
      <c r="BK24" s="1130">
        <v>0</v>
      </c>
      <c r="BL24" s="1165">
        <v>0</v>
      </c>
      <c r="BM24" s="1130">
        <v>0</v>
      </c>
      <c r="BN24" s="1165">
        <v>0</v>
      </c>
      <c r="BO24" s="1130">
        <v>100</v>
      </c>
      <c r="BP24" s="1165">
        <v>0</v>
      </c>
      <c r="BQ24" s="1130">
        <v>63</v>
      </c>
      <c r="BR24" s="1165">
        <v>0</v>
      </c>
      <c r="BS24" s="1130">
        <v>80403</v>
      </c>
      <c r="BT24" s="1165">
        <v>0</v>
      </c>
      <c r="BU24" s="1130">
        <v>0</v>
      </c>
      <c r="BV24" s="1165">
        <v>0</v>
      </c>
      <c r="BW24" s="1130">
        <v>0</v>
      </c>
      <c r="BX24" s="1165">
        <v>0</v>
      </c>
      <c r="BY24" s="1130">
        <v>0</v>
      </c>
      <c r="BZ24" s="1165">
        <v>0</v>
      </c>
      <c r="CA24" s="1130">
        <v>50683.68</v>
      </c>
      <c r="CB24" s="718">
        <v>0</v>
      </c>
      <c r="CC24" s="1130">
        <v>0</v>
      </c>
      <c r="CD24" s="1131">
        <v>131249.68</v>
      </c>
      <c r="CE24" s="1130">
        <v>9.1722999656502241E-2</v>
      </c>
    </row>
    <row r="25" spans="1:83" s="754" customFormat="1" ht="63" customHeight="1">
      <c r="A25" s="1132" t="s">
        <v>184</v>
      </c>
      <c r="B25" s="1165">
        <v>5853</v>
      </c>
      <c r="C25" s="1130">
        <v>3760874.7340000002</v>
      </c>
      <c r="D25" s="1165">
        <v>37559</v>
      </c>
      <c r="E25" s="1130">
        <v>17629683.241999999</v>
      </c>
      <c r="F25" s="1165">
        <v>186</v>
      </c>
      <c r="G25" s="1130">
        <v>45700</v>
      </c>
      <c r="H25" s="1165">
        <v>0</v>
      </c>
      <c r="I25" s="1130">
        <v>0</v>
      </c>
      <c r="J25" s="1167">
        <v>43598</v>
      </c>
      <c r="K25" s="1140">
        <v>21436257.976</v>
      </c>
      <c r="L25" s="1165">
        <v>0</v>
      </c>
      <c r="M25" s="1130">
        <v>0</v>
      </c>
      <c r="N25" s="1165">
        <v>0</v>
      </c>
      <c r="O25" s="1130">
        <v>75588217.270679995</v>
      </c>
      <c r="P25" s="1165">
        <v>1566</v>
      </c>
      <c r="Q25" s="1130">
        <v>540065.43200000003</v>
      </c>
      <c r="R25" s="1165">
        <v>5</v>
      </c>
      <c r="S25" s="1130">
        <v>2340</v>
      </c>
      <c r="T25" s="1165">
        <v>0</v>
      </c>
      <c r="U25" s="1130">
        <v>0</v>
      </c>
      <c r="V25" s="1165">
        <v>0</v>
      </c>
      <c r="W25" s="1130">
        <v>0</v>
      </c>
      <c r="X25" s="718">
        <v>45169</v>
      </c>
      <c r="Y25" s="1130">
        <v>1.3552799328616003</v>
      </c>
      <c r="Z25" s="1131">
        <v>97566880.678679988</v>
      </c>
      <c r="AA25" s="1130">
        <v>2.3119917666247192</v>
      </c>
      <c r="AC25" s="1132" t="s">
        <v>184</v>
      </c>
      <c r="AD25" s="1165">
        <v>892</v>
      </c>
      <c r="AE25" s="1130">
        <v>539416.85</v>
      </c>
      <c r="AF25" s="1165">
        <v>1126</v>
      </c>
      <c r="AG25" s="1130">
        <v>252206.89</v>
      </c>
      <c r="AH25" s="1165">
        <v>15</v>
      </c>
      <c r="AI25" s="1130">
        <v>5100</v>
      </c>
      <c r="AJ25" s="1165">
        <v>0</v>
      </c>
      <c r="AK25" s="1130">
        <v>0</v>
      </c>
      <c r="AL25" s="1165">
        <v>2033</v>
      </c>
      <c r="AM25" s="1130">
        <v>796723.74</v>
      </c>
      <c r="AN25" s="1165">
        <v>42</v>
      </c>
      <c r="AO25" s="1130">
        <v>6905</v>
      </c>
      <c r="AP25" s="1165">
        <v>0</v>
      </c>
      <c r="AQ25" s="1130">
        <v>0</v>
      </c>
      <c r="AR25" s="1165">
        <v>5</v>
      </c>
      <c r="AS25" s="1130">
        <v>1599.2</v>
      </c>
      <c r="AT25" s="1165">
        <v>0</v>
      </c>
      <c r="AU25" s="1130">
        <v>0</v>
      </c>
      <c r="AV25" s="1165">
        <v>0</v>
      </c>
      <c r="AW25" s="1130">
        <v>0</v>
      </c>
      <c r="AX25" s="1165">
        <v>0</v>
      </c>
      <c r="AY25" s="1130">
        <v>0</v>
      </c>
      <c r="AZ25" s="718">
        <v>2080</v>
      </c>
      <c r="BA25" s="1130">
        <v>1.521390902374979</v>
      </c>
      <c r="BB25" s="1131">
        <v>805227.94</v>
      </c>
      <c r="BC25" s="1130">
        <v>0.27827405689724427</v>
      </c>
      <c r="BE25" s="1132" t="s">
        <v>184</v>
      </c>
      <c r="BF25" s="1165">
        <v>0</v>
      </c>
      <c r="BG25" s="1130">
        <v>100172.682</v>
      </c>
      <c r="BH25" s="1165">
        <v>0</v>
      </c>
      <c r="BI25" s="1130">
        <v>3542.0740000000001</v>
      </c>
      <c r="BJ25" s="1165">
        <v>0</v>
      </c>
      <c r="BK25" s="1130">
        <v>0</v>
      </c>
      <c r="BL25" s="1165">
        <v>0</v>
      </c>
      <c r="BM25" s="1130">
        <v>0</v>
      </c>
      <c r="BN25" s="1165">
        <v>0</v>
      </c>
      <c r="BO25" s="1130">
        <v>103714.75599999999</v>
      </c>
      <c r="BP25" s="1165">
        <v>1425</v>
      </c>
      <c r="BQ25" s="1130">
        <v>165591.642110001</v>
      </c>
      <c r="BR25" s="1165">
        <v>0</v>
      </c>
      <c r="BS25" s="1130">
        <v>9362.5550000001003</v>
      </c>
      <c r="BT25" s="1165">
        <v>0</v>
      </c>
      <c r="BU25" s="1130">
        <v>0</v>
      </c>
      <c r="BV25" s="1165">
        <v>0</v>
      </c>
      <c r="BW25" s="1130">
        <v>0</v>
      </c>
      <c r="BX25" s="1165">
        <v>0</v>
      </c>
      <c r="BY25" s="1130">
        <v>0</v>
      </c>
      <c r="BZ25" s="1165">
        <v>0</v>
      </c>
      <c r="CA25" s="1130">
        <v>0</v>
      </c>
      <c r="CB25" s="718">
        <v>1425</v>
      </c>
      <c r="CC25" s="1130">
        <v>0.57208927001409149</v>
      </c>
      <c r="CD25" s="1131">
        <v>278668.95311000111</v>
      </c>
      <c r="CE25" s="1130">
        <v>0.19474601606942185</v>
      </c>
    </row>
    <row r="26" spans="1:83" s="754" customFormat="1" ht="63" customHeight="1">
      <c r="A26" s="1132" t="s">
        <v>796</v>
      </c>
      <c r="B26" s="1165">
        <v>0</v>
      </c>
      <c r="C26" s="1130">
        <v>0</v>
      </c>
      <c r="D26" s="1165">
        <v>114</v>
      </c>
      <c r="E26" s="1130">
        <v>42015.701000000008</v>
      </c>
      <c r="F26" s="1165">
        <v>61</v>
      </c>
      <c r="G26" s="1130">
        <v>44051</v>
      </c>
      <c r="H26" s="1165">
        <v>0</v>
      </c>
      <c r="I26" s="1130">
        <v>0</v>
      </c>
      <c r="J26" s="1167">
        <v>175</v>
      </c>
      <c r="K26" s="1140">
        <v>86066.701000000001</v>
      </c>
      <c r="L26" s="1165">
        <v>0</v>
      </c>
      <c r="M26" s="1130">
        <v>0</v>
      </c>
      <c r="N26" s="1165">
        <v>104</v>
      </c>
      <c r="O26" s="1130">
        <v>156632561.63</v>
      </c>
      <c r="P26" s="1165">
        <v>12</v>
      </c>
      <c r="Q26" s="1130">
        <v>446.05899999999997</v>
      </c>
      <c r="R26" s="1165">
        <v>0</v>
      </c>
      <c r="S26" s="1130">
        <v>0</v>
      </c>
      <c r="T26" s="1165">
        <v>0</v>
      </c>
      <c r="U26" s="1130">
        <v>0</v>
      </c>
      <c r="V26" s="1165">
        <v>7</v>
      </c>
      <c r="W26" s="1130">
        <v>179200</v>
      </c>
      <c r="X26" s="718">
        <v>298</v>
      </c>
      <c r="Y26" s="1130">
        <v>8.9413850205396807E-3</v>
      </c>
      <c r="Z26" s="1131">
        <v>156898274.38999999</v>
      </c>
      <c r="AA26" s="1130">
        <v>3.7179370301071075</v>
      </c>
      <c r="AC26" s="1132" t="s">
        <v>796</v>
      </c>
      <c r="AD26" s="1165">
        <v>0</v>
      </c>
      <c r="AE26" s="1130">
        <v>0</v>
      </c>
      <c r="AF26" s="1165">
        <v>0</v>
      </c>
      <c r="AG26" s="1130">
        <v>0</v>
      </c>
      <c r="AH26" s="1165">
        <v>0</v>
      </c>
      <c r="AI26" s="1130">
        <v>0</v>
      </c>
      <c r="AJ26" s="1165">
        <v>0</v>
      </c>
      <c r="AK26" s="1130">
        <v>0</v>
      </c>
      <c r="AL26" s="1165">
        <v>0</v>
      </c>
      <c r="AM26" s="1130">
        <v>0</v>
      </c>
      <c r="AN26" s="1165">
        <v>0</v>
      </c>
      <c r="AO26" s="1130">
        <v>0</v>
      </c>
      <c r="AP26" s="1165">
        <v>122</v>
      </c>
      <c r="AQ26" s="1130">
        <v>15491082.699999999</v>
      </c>
      <c r="AR26" s="1165">
        <v>0</v>
      </c>
      <c r="AS26" s="1130">
        <v>0</v>
      </c>
      <c r="AT26" s="1165">
        <v>0</v>
      </c>
      <c r="AU26" s="1130">
        <v>0</v>
      </c>
      <c r="AV26" s="1165">
        <v>0</v>
      </c>
      <c r="AW26" s="1130">
        <v>0</v>
      </c>
      <c r="AX26" s="1165">
        <v>22</v>
      </c>
      <c r="AY26" s="1130">
        <v>23032720</v>
      </c>
      <c r="AZ26" s="718">
        <v>144</v>
      </c>
      <c r="BA26" s="1130">
        <v>0.10532706247211392</v>
      </c>
      <c r="BB26" s="1131">
        <v>38523802.700000003</v>
      </c>
      <c r="BC26" s="1130">
        <v>13.313217701360456</v>
      </c>
      <c r="BE26" s="1132" t="s">
        <v>796</v>
      </c>
      <c r="BF26" s="1165">
        <v>0</v>
      </c>
      <c r="BG26" s="1130">
        <v>26.874999999999545</v>
      </c>
      <c r="BH26" s="1165">
        <v>0</v>
      </c>
      <c r="BI26" s="1130">
        <v>257.98900000000003</v>
      </c>
      <c r="BJ26" s="1165">
        <v>0</v>
      </c>
      <c r="BK26" s="1130">
        <v>0</v>
      </c>
      <c r="BL26" s="1165">
        <v>0</v>
      </c>
      <c r="BM26" s="1130">
        <v>0</v>
      </c>
      <c r="BN26" s="1165">
        <v>0</v>
      </c>
      <c r="BO26" s="1130">
        <v>284.86399999999958</v>
      </c>
      <c r="BP26" s="1165">
        <v>0</v>
      </c>
      <c r="BQ26" s="1130">
        <v>0</v>
      </c>
      <c r="BR26" s="1165">
        <v>0</v>
      </c>
      <c r="BS26" s="1130">
        <v>13793785.5</v>
      </c>
      <c r="BT26" s="1165">
        <v>0</v>
      </c>
      <c r="BU26" s="1130">
        <v>0</v>
      </c>
      <c r="BV26" s="1165">
        <v>0</v>
      </c>
      <c r="BW26" s="1130">
        <v>0</v>
      </c>
      <c r="BX26" s="1165">
        <v>0</v>
      </c>
      <c r="BY26" s="1130">
        <v>0</v>
      </c>
      <c r="BZ26" s="1165">
        <v>0</v>
      </c>
      <c r="CA26" s="1130">
        <v>0</v>
      </c>
      <c r="CB26" s="718">
        <v>0</v>
      </c>
      <c r="CC26" s="1130">
        <v>0</v>
      </c>
      <c r="CD26" s="1131">
        <v>13794070.364</v>
      </c>
      <c r="CE26" s="1130">
        <v>9.6398978744857882</v>
      </c>
    </row>
    <row r="27" spans="1:83" s="754" customFormat="1" ht="63" customHeight="1">
      <c r="A27" s="1132" t="s">
        <v>344</v>
      </c>
      <c r="B27" s="1165">
        <v>12251</v>
      </c>
      <c r="C27" s="1130">
        <v>5252944.3</v>
      </c>
      <c r="D27" s="1165">
        <v>8463</v>
      </c>
      <c r="E27" s="1130">
        <v>2013474.91</v>
      </c>
      <c r="F27" s="1165">
        <v>0</v>
      </c>
      <c r="G27" s="1130">
        <v>0</v>
      </c>
      <c r="H27" s="1165">
        <v>0</v>
      </c>
      <c r="I27" s="1130">
        <v>0</v>
      </c>
      <c r="J27" s="1167">
        <v>20714</v>
      </c>
      <c r="K27" s="1140">
        <v>7266419.21</v>
      </c>
      <c r="L27" s="1165">
        <v>0</v>
      </c>
      <c r="M27" s="1130">
        <v>0</v>
      </c>
      <c r="N27" s="1165">
        <v>8</v>
      </c>
      <c r="O27" s="1130">
        <v>85324260.269999996</v>
      </c>
      <c r="P27" s="1165">
        <v>113</v>
      </c>
      <c r="Q27" s="1130">
        <v>12521.1</v>
      </c>
      <c r="R27" s="1165">
        <v>0</v>
      </c>
      <c r="S27" s="1130">
        <v>0</v>
      </c>
      <c r="T27" s="1165">
        <v>0</v>
      </c>
      <c r="U27" s="1130">
        <v>0</v>
      </c>
      <c r="V27" s="1165">
        <v>7792</v>
      </c>
      <c r="W27" s="1130">
        <v>3001410</v>
      </c>
      <c r="X27" s="718">
        <v>28627</v>
      </c>
      <c r="Y27" s="1130">
        <v>0.85894305027848816</v>
      </c>
      <c r="Z27" s="1131">
        <v>95604610.579999983</v>
      </c>
      <c r="AA27" s="1130">
        <v>2.2654928698629879</v>
      </c>
      <c r="AC27" s="1132" t="s">
        <v>344</v>
      </c>
      <c r="AD27" s="1165">
        <v>403</v>
      </c>
      <c r="AE27" s="1130">
        <v>65719.77</v>
      </c>
      <c r="AF27" s="1165">
        <v>241</v>
      </c>
      <c r="AG27" s="1130">
        <v>28035.54</v>
      </c>
      <c r="AH27" s="1165">
        <v>43</v>
      </c>
      <c r="AI27" s="1130">
        <v>8525</v>
      </c>
      <c r="AJ27" s="1165">
        <v>0</v>
      </c>
      <c r="AK27" s="1130">
        <v>0</v>
      </c>
      <c r="AL27" s="1165">
        <v>687</v>
      </c>
      <c r="AM27" s="1130">
        <v>102280.31</v>
      </c>
      <c r="AN27" s="1165">
        <v>0</v>
      </c>
      <c r="AO27" s="1130">
        <v>0</v>
      </c>
      <c r="AP27" s="1165">
        <v>0</v>
      </c>
      <c r="AQ27" s="1130">
        <v>0</v>
      </c>
      <c r="AR27" s="1165">
        <v>0</v>
      </c>
      <c r="AS27" s="1130">
        <v>0</v>
      </c>
      <c r="AT27" s="1165">
        <v>0</v>
      </c>
      <c r="AU27" s="1130">
        <v>0</v>
      </c>
      <c r="AV27" s="1165">
        <v>0</v>
      </c>
      <c r="AW27" s="1130">
        <v>0</v>
      </c>
      <c r="AX27" s="1165">
        <v>0</v>
      </c>
      <c r="AY27" s="1130">
        <v>0</v>
      </c>
      <c r="AZ27" s="718">
        <v>687</v>
      </c>
      <c r="BA27" s="1130">
        <v>0.50249786054404355</v>
      </c>
      <c r="BB27" s="1131">
        <v>102280.31</v>
      </c>
      <c r="BC27" s="1130">
        <v>3.5346459543378221E-2</v>
      </c>
      <c r="BE27" s="1132" t="s">
        <v>344</v>
      </c>
      <c r="BF27" s="1165">
        <v>0</v>
      </c>
      <c r="BG27" s="1130">
        <v>0</v>
      </c>
      <c r="BH27" s="1165">
        <v>0</v>
      </c>
      <c r="BI27" s="1130">
        <v>0</v>
      </c>
      <c r="BJ27" s="1165">
        <v>0</v>
      </c>
      <c r="BK27" s="1130">
        <v>0</v>
      </c>
      <c r="BL27" s="1165">
        <v>0</v>
      </c>
      <c r="BM27" s="1130">
        <v>0</v>
      </c>
      <c r="BN27" s="1165">
        <v>0</v>
      </c>
      <c r="BO27" s="1130">
        <v>0</v>
      </c>
      <c r="BP27" s="1165">
        <v>0</v>
      </c>
      <c r="BQ27" s="1130">
        <v>0</v>
      </c>
      <c r="BR27" s="1165">
        <v>0</v>
      </c>
      <c r="BS27" s="1130">
        <v>0</v>
      </c>
      <c r="BT27" s="1165">
        <v>0</v>
      </c>
      <c r="BU27" s="1130">
        <v>0</v>
      </c>
      <c r="BV27" s="1165">
        <v>0</v>
      </c>
      <c r="BW27" s="1130">
        <v>0</v>
      </c>
      <c r="BX27" s="1165">
        <v>0</v>
      </c>
      <c r="BY27" s="1130">
        <v>0</v>
      </c>
      <c r="BZ27" s="1165">
        <v>0</v>
      </c>
      <c r="CA27" s="1130">
        <v>0</v>
      </c>
      <c r="CB27" s="718">
        <v>0</v>
      </c>
      <c r="CC27" s="1130">
        <v>0</v>
      </c>
      <c r="CD27" s="1131">
        <v>0</v>
      </c>
      <c r="CE27" s="1130">
        <v>0</v>
      </c>
    </row>
    <row r="28" spans="1:83" s="754" customFormat="1" ht="63" customHeight="1">
      <c r="A28" s="1132" t="s">
        <v>185</v>
      </c>
      <c r="B28" s="1165">
        <v>86643</v>
      </c>
      <c r="C28" s="1130">
        <v>28475080</v>
      </c>
      <c r="D28" s="1165">
        <v>376121</v>
      </c>
      <c r="E28" s="1130">
        <v>83296601.859999999</v>
      </c>
      <c r="F28" s="1165">
        <v>28180</v>
      </c>
      <c r="G28" s="1130">
        <v>6360701.5700000003</v>
      </c>
      <c r="H28" s="1165">
        <v>0</v>
      </c>
      <c r="I28" s="1130">
        <v>0</v>
      </c>
      <c r="J28" s="1167">
        <v>490944</v>
      </c>
      <c r="K28" s="1140">
        <v>118132383.43000001</v>
      </c>
      <c r="L28" s="1165">
        <v>13862</v>
      </c>
      <c r="M28" s="1130">
        <v>324465.49</v>
      </c>
      <c r="N28" s="1165">
        <v>494</v>
      </c>
      <c r="O28" s="1130">
        <v>223563055.278</v>
      </c>
      <c r="P28" s="1165">
        <v>3405</v>
      </c>
      <c r="Q28" s="1130">
        <v>1542089.37</v>
      </c>
      <c r="R28" s="1165">
        <v>342</v>
      </c>
      <c r="S28" s="1130">
        <v>415841.61</v>
      </c>
      <c r="T28" s="1165">
        <v>483</v>
      </c>
      <c r="U28" s="1130">
        <v>489135.85</v>
      </c>
      <c r="V28" s="1165">
        <v>23908</v>
      </c>
      <c r="W28" s="1130">
        <v>11550800</v>
      </c>
      <c r="X28" s="718">
        <v>533438</v>
      </c>
      <c r="Y28" s="1130">
        <v>16.00561927042499</v>
      </c>
      <c r="Z28" s="1131">
        <v>356017771.028</v>
      </c>
      <c r="AA28" s="1130">
        <v>8.4363684650285631</v>
      </c>
      <c r="AC28" s="1132" t="s">
        <v>185</v>
      </c>
      <c r="AD28" s="1165">
        <v>4619</v>
      </c>
      <c r="AE28" s="1130">
        <v>1278906.94</v>
      </c>
      <c r="AF28" s="1165">
        <v>12184</v>
      </c>
      <c r="AG28" s="1130">
        <v>3174594.9800000004</v>
      </c>
      <c r="AH28" s="1165">
        <v>10909</v>
      </c>
      <c r="AI28" s="1130">
        <v>1231865</v>
      </c>
      <c r="AJ28" s="1165">
        <v>0</v>
      </c>
      <c r="AK28" s="1130">
        <v>0</v>
      </c>
      <c r="AL28" s="1165">
        <v>27712</v>
      </c>
      <c r="AM28" s="1130">
        <v>5685366.9199999999</v>
      </c>
      <c r="AN28" s="1165">
        <v>354</v>
      </c>
      <c r="AO28" s="1130">
        <v>57488.54</v>
      </c>
      <c r="AP28" s="1165">
        <v>15</v>
      </c>
      <c r="AQ28" s="1130">
        <v>3305595.4400000004</v>
      </c>
      <c r="AR28" s="1165">
        <v>332</v>
      </c>
      <c r="AS28" s="1130">
        <v>161587.59</v>
      </c>
      <c r="AT28" s="1165">
        <v>0</v>
      </c>
      <c r="AU28" s="1130">
        <v>4490.08</v>
      </c>
      <c r="AV28" s="1165">
        <v>22</v>
      </c>
      <c r="AW28" s="1130">
        <v>12078.09</v>
      </c>
      <c r="AX28" s="1165">
        <v>2194</v>
      </c>
      <c r="AY28" s="1130">
        <v>684400</v>
      </c>
      <c r="AZ28" s="718">
        <v>30629</v>
      </c>
      <c r="BA28" s="1130">
        <v>22.403212475405397</v>
      </c>
      <c r="BB28" s="1131">
        <v>9911006.6600000001</v>
      </c>
      <c r="BC28" s="1130">
        <v>3.4250873500661285</v>
      </c>
      <c r="BE28" s="1132" t="s">
        <v>185</v>
      </c>
      <c r="BF28" s="1165">
        <v>0</v>
      </c>
      <c r="BG28" s="1130">
        <v>0</v>
      </c>
      <c r="BH28" s="1165">
        <v>0</v>
      </c>
      <c r="BI28" s="1130">
        <v>0</v>
      </c>
      <c r="BJ28" s="1165">
        <v>0</v>
      </c>
      <c r="BK28" s="1130">
        <v>0</v>
      </c>
      <c r="BL28" s="1165">
        <v>0</v>
      </c>
      <c r="BM28" s="1130">
        <v>0</v>
      </c>
      <c r="BN28" s="1165">
        <v>0</v>
      </c>
      <c r="BO28" s="1130">
        <v>0</v>
      </c>
      <c r="BP28" s="1165">
        <v>0</v>
      </c>
      <c r="BQ28" s="1130">
        <v>0</v>
      </c>
      <c r="BR28" s="1165">
        <v>0</v>
      </c>
      <c r="BS28" s="1130">
        <v>9523173.1400000006</v>
      </c>
      <c r="BT28" s="1165">
        <v>0</v>
      </c>
      <c r="BU28" s="1130">
        <v>0</v>
      </c>
      <c r="BV28" s="1165">
        <v>0</v>
      </c>
      <c r="BW28" s="1130">
        <v>0</v>
      </c>
      <c r="BX28" s="1165">
        <v>0</v>
      </c>
      <c r="BY28" s="1130">
        <v>0</v>
      </c>
      <c r="BZ28" s="1165">
        <v>0</v>
      </c>
      <c r="CA28" s="1130">
        <v>300</v>
      </c>
      <c r="CB28" s="718">
        <v>0</v>
      </c>
      <c r="CC28" s="1130">
        <v>0</v>
      </c>
      <c r="CD28" s="1131">
        <v>9523473.1400000006</v>
      </c>
      <c r="CE28" s="1130">
        <v>6.6554183107260023</v>
      </c>
    </row>
    <row r="29" spans="1:83" s="754" customFormat="1" ht="63" customHeight="1">
      <c r="A29" s="1132" t="s">
        <v>186</v>
      </c>
      <c r="B29" s="1165">
        <v>11353</v>
      </c>
      <c r="C29" s="1130">
        <v>4307662.2180000003</v>
      </c>
      <c r="D29" s="1165">
        <v>8891</v>
      </c>
      <c r="E29" s="1130">
        <v>3585247.67</v>
      </c>
      <c r="F29" s="1165">
        <v>214</v>
      </c>
      <c r="G29" s="1130">
        <v>163673.049</v>
      </c>
      <c r="H29" s="1165">
        <v>0</v>
      </c>
      <c r="I29" s="1130">
        <v>0</v>
      </c>
      <c r="J29" s="1167">
        <v>20458</v>
      </c>
      <c r="K29" s="1140">
        <v>8056582.9369999999</v>
      </c>
      <c r="L29" s="1165">
        <v>0</v>
      </c>
      <c r="M29" s="1130">
        <v>0</v>
      </c>
      <c r="N29" s="1165">
        <v>205</v>
      </c>
      <c r="O29" s="1130">
        <v>12041914.140000001</v>
      </c>
      <c r="P29" s="1165">
        <v>588</v>
      </c>
      <c r="Q29" s="1130">
        <v>307720.402</v>
      </c>
      <c r="R29" s="1165">
        <v>0</v>
      </c>
      <c r="S29" s="1130">
        <v>0</v>
      </c>
      <c r="T29" s="1165">
        <v>0</v>
      </c>
      <c r="U29" s="1130">
        <v>0</v>
      </c>
      <c r="V29" s="1165">
        <v>12154</v>
      </c>
      <c r="W29" s="1130">
        <v>11491400</v>
      </c>
      <c r="X29" s="718">
        <v>33405</v>
      </c>
      <c r="Y29" s="1130">
        <v>1.0023052570843225</v>
      </c>
      <c r="Z29" s="1131">
        <v>31897617.479000002</v>
      </c>
      <c r="AA29" s="1130">
        <v>0.75586129712669703</v>
      </c>
      <c r="AC29" s="1132" t="s">
        <v>186</v>
      </c>
      <c r="AD29" s="1165">
        <v>98</v>
      </c>
      <c r="AE29" s="1130">
        <v>30906.206999999999</v>
      </c>
      <c r="AF29" s="1165">
        <v>60</v>
      </c>
      <c r="AG29" s="1130">
        <v>34438.332000000002</v>
      </c>
      <c r="AH29" s="1165">
        <v>1</v>
      </c>
      <c r="AI29" s="1130">
        <v>100</v>
      </c>
      <c r="AJ29" s="1165">
        <v>0</v>
      </c>
      <c r="AK29" s="1130">
        <v>0</v>
      </c>
      <c r="AL29" s="1165">
        <v>159</v>
      </c>
      <c r="AM29" s="1130">
        <v>65444.539000000004</v>
      </c>
      <c r="AN29" s="1165">
        <v>0</v>
      </c>
      <c r="AO29" s="1130">
        <v>0</v>
      </c>
      <c r="AP29" s="1165">
        <v>944</v>
      </c>
      <c r="AQ29" s="1130">
        <v>48460643.060000002</v>
      </c>
      <c r="AR29" s="1165">
        <v>1</v>
      </c>
      <c r="AS29" s="1130">
        <v>420.16800000000001</v>
      </c>
      <c r="AT29" s="1165">
        <v>0</v>
      </c>
      <c r="AU29" s="1130">
        <v>0</v>
      </c>
      <c r="AV29" s="1165">
        <v>0</v>
      </c>
      <c r="AW29" s="1130">
        <v>0</v>
      </c>
      <c r="AX29" s="1165">
        <v>6</v>
      </c>
      <c r="AY29" s="1130">
        <v>2500</v>
      </c>
      <c r="AZ29" s="718">
        <v>1110</v>
      </c>
      <c r="BA29" s="1130">
        <v>0.81189610655587818</v>
      </c>
      <c r="BB29" s="1131">
        <v>48529007.766999997</v>
      </c>
      <c r="BC29" s="1130">
        <v>16.770858532952754</v>
      </c>
      <c r="BE29" s="1132" t="s">
        <v>186</v>
      </c>
      <c r="BF29" s="1165">
        <v>0</v>
      </c>
      <c r="BG29" s="1130">
        <v>0</v>
      </c>
      <c r="BH29" s="1165">
        <v>0</v>
      </c>
      <c r="BI29" s="1130">
        <v>0</v>
      </c>
      <c r="BJ29" s="1165">
        <v>0</v>
      </c>
      <c r="BK29" s="1130">
        <v>0</v>
      </c>
      <c r="BL29" s="1165">
        <v>0</v>
      </c>
      <c r="BM29" s="1130">
        <v>0</v>
      </c>
      <c r="BN29" s="1165">
        <v>0</v>
      </c>
      <c r="BO29" s="1130">
        <v>0</v>
      </c>
      <c r="BP29" s="1165">
        <v>0</v>
      </c>
      <c r="BQ29" s="1130">
        <v>0</v>
      </c>
      <c r="BR29" s="1165">
        <v>4</v>
      </c>
      <c r="BS29" s="1130">
        <v>502831.59144000098</v>
      </c>
      <c r="BT29" s="1165">
        <v>0</v>
      </c>
      <c r="BU29" s="1130">
        <v>0</v>
      </c>
      <c r="BV29" s="1165">
        <v>0</v>
      </c>
      <c r="BW29" s="1130">
        <v>0</v>
      </c>
      <c r="BX29" s="1165">
        <v>0</v>
      </c>
      <c r="BY29" s="1130">
        <v>0</v>
      </c>
      <c r="BZ29" s="1165">
        <v>0</v>
      </c>
      <c r="CA29" s="1130">
        <v>0</v>
      </c>
      <c r="CB29" s="718">
        <v>4</v>
      </c>
      <c r="CC29" s="1130">
        <v>1.6058646175834146E-3</v>
      </c>
      <c r="CD29" s="1131">
        <v>502831.59144000098</v>
      </c>
      <c r="CE29" s="1130">
        <v>0.35140064256865</v>
      </c>
    </row>
    <row r="30" spans="1:83" s="754" customFormat="1" ht="63" customHeight="1">
      <c r="A30" s="1135" t="s">
        <v>187</v>
      </c>
      <c r="B30" s="1165">
        <v>15952</v>
      </c>
      <c r="C30" s="1130">
        <v>6730235</v>
      </c>
      <c r="D30" s="1165">
        <v>7347</v>
      </c>
      <c r="E30" s="1130">
        <v>2428509</v>
      </c>
      <c r="F30" s="1165">
        <v>1279</v>
      </c>
      <c r="G30" s="1130">
        <v>544129</v>
      </c>
      <c r="H30" s="1165">
        <v>0</v>
      </c>
      <c r="I30" s="1130">
        <v>0</v>
      </c>
      <c r="J30" s="1167">
        <v>24578</v>
      </c>
      <c r="K30" s="1140">
        <v>9702873</v>
      </c>
      <c r="L30" s="1165">
        <v>0</v>
      </c>
      <c r="M30" s="1130">
        <v>0</v>
      </c>
      <c r="N30" s="1165">
        <v>0</v>
      </c>
      <c r="O30" s="1130">
        <v>93662</v>
      </c>
      <c r="P30" s="1165">
        <v>605</v>
      </c>
      <c r="Q30" s="1130">
        <v>320792</v>
      </c>
      <c r="R30" s="1165">
        <v>0</v>
      </c>
      <c r="S30" s="1130">
        <v>0</v>
      </c>
      <c r="T30" s="1165">
        <v>0</v>
      </c>
      <c r="U30" s="1130">
        <v>0</v>
      </c>
      <c r="V30" s="1165">
        <v>4547</v>
      </c>
      <c r="W30" s="1130">
        <v>1126800</v>
      </c>
      <c r="X30" s="718">
        <v>29730</v>
      </c>
      <c r="Y30" s="1130">
        <v>0.89203817671357299</v>
      </c>
      <c r="Z30" s="1131">
        <v>11244127</v>
      </c>
      <c r="AA30" s="1130">
        <v>0.26644624555024171</v>
      </c>
      <c r="AC30" s="1135" t="s">
        <v>187</v>
      </c>
      <c r="AD30" s="1165">
        <v>1214</v>
      </c>
      <c r="AE30" s="1130">
        <v>319365</v>
      </c>
      <c r="AF30" s="1165">
        <v>380</v>
      </c>
      <c r="AG30" s="1130">
        <v>70148</v>
      </c>
      <c r="AH30" s="1165">
        <v>82</v>
      </c>
      <c r="AI30" s="1130">
        <v>24468</v>
      </c>
      <c r="AJ30" s="1165">
        <v>0</v>
      </c>
      <c r="AK30" s="1130">
        <v>0</v>
      </c>
      <c r="AL30" s="1165">
        <v>1676</v>
      </c>
      <c r="AM30" s="1130">
        <v>413981</v>
      </c>
      <c r="AN30" s="1165">
        <v>0</v>
      </c>
      <c r="AO30" s="1130">
        <v>0</v>
      </c>
      <c r="AP30" s="1165">
        <v>63</v>
      </c>
      <c r="AQ30" s="1130">
        <v>43120814</v>
      </c>
      <c r="AR30" s="1165">
        <v>11</v>
      </c>
      <c r="AS30" s="1130">
        <v>4212</v>
      </c>
      <c r="AT30" s="1165">
        <v>0</v>
      </c>
      <c r="AU30" s="1130">
        <v>0</v>
      </c>
      <c r="AV30" s="1165">
        <v>0</v>
      </c>
      <c r="AW30" s="1130">
        <v>0</v>
      </c>
      <c r="AX30" s="1165">
        <v>8586</v>
      </c>
      <c r="AY30" s="1130">
        <v>5332550</v>
      </c>
      <c r="AZ30" s="718">
        <v>10336</v>
      </c>
      <c r="BA30" s="1130">
        <v>7.5601424841095106</v>
      </c>
      <c r="BB30" s="1131">
        <v>48871557</v>
      </c>
      <c r="BC30" s="1130">
        <v>16.889238137060815</v>
      </c>
      <c r="BE30" s="1135" t="s">
        <v>187</v>
      </c>
      <c r="BF30" s="1165">
        <v>0</v>
      </c>
      <c r="BG30" s="1130">
        <v>27877</v>
      </c>
      <c r="BH30" s="1165">
        <v>1</v>
      </c>
      <c r="BI30" s="1130">
        <v>7486</v>
      </c>
      <c r="BJ30" s="1165">
        <v>0</v>
      </c>
      <c r="BK30" s="1130">
        <v>42</v>
      </c>
      <c r="BL30" s="1165">
        <v>0</v>
      </c>
      <c r="BM30" s="1130">
        <v>0</v>
      </c>
      <c r="BN30" s="1165">
        <v>1</v>
      </c>
      <c r="BO30" s="1130">
        <v>35405</v>
      </c>
      <c r="BP30" s="1165">
        <v>0</v>
      </c>
      <c r="BQ30" s="1130">
        <v>0</v>
      </c>
      <c r="BR30" s="1165">
        <v>0</v>
      </c>
      <c r="BS30" s="1130">
        <v>0</v>
      </c>
      <c r="BT30" s="1165">
        <v>0</v>
      </c>
      <c r="BU30" s="1130">
        <v>15025</v>
      </c>
      <c r="BV30" s="1165">
        <v>0</v>
      </c>
      <c r="BW30" s="1130">
        <v>0</v>
      </c>
      <c r="BX30" s="1165">
        <v>0</v>
      </c>
      <c r="BY30" s="1130">
        <v>0</v>
      </c>
      <c r="BZ30" s="1165">
        <v>0</v>
      </c>
      <c r="CA30" s="1130">
        <v>100</v>
      </c>
      <c r="CB30" s="718">
        <v>1</v>
      </c>
      <c r="CC30" s="1130">
        <v>4.0146615439585364E-4</v>
      </c>
      <c r="CD30" s="1131">
        <v>50530</v>
      </c>
      <c r="CE30" s="1130">
        <v>3.5312567410778137E-2</v>
      </c>
    </row>
    <row r="31" spans="1:83" s="1139" customFormat="1" ht="74.25" customHeight="1">
      <c r="A31" s="1136" t="s">
        <v>270</v>
      </c>
      <c r="B31" s="1166">
        <v>1148374</v>
      </c>
      <c r="C31" s="1137">
        <v>369307177.76238</v>
      </c>
      <c r="D31" s="1166">
        <v>985216</v>
      </c>
      <c r="E31" s="1137">
        <v>241215921.63023999</v>
      </c>
      <c r="F31" s="1166">
        <v>116729</v>
      </c>
      <c r="G31" s="1137">
        <v>74051729.091009796</v>
      </c>
      <c r="H31" s="1166">
        <v>16</v>
      </c>
      <c r="I31" s="1137">
        <v>1517</v>
      </c>
      <c r="J31" s="1166">
        <v>2250335</v>
      </c>
      <c r="K31" s="1137">
        <v>684576345.4836297</v>
      </c>
      <c r="L31" s="1166">
        <v>64408</v>
      </c>
      <c r="M31" s="1137">
        <v>8650308.45658</v>
      </c>
      <c r="N31" s="1166">
        <v>387030</v>
      </c>
      <c r="O31" s="1137">
        <v>2670818747.8360591</v>
      </c>
      <c r="P31" s="1166">
        <v>30915</v>
      </c>
      <c r="Q31" s="1137">
        <v>9272120.2158899996</v>
      </c>
      <c r="R31" s="1166">
        <v>106462</v>
      </c>
      <c r="S31" s="1137">
        <v>218494347.84232002</v>
      </c>
      <c r="T31" s="1166">
        <v>2192</v>
      </c>
      <c r="U31" s="1137">
        <v>1783379.52</v>
      </c>
      <c r="V31" s="1166">
        <v>491475</v>
      </c>
      <c r="W31" s="1137">
        <v>626440569.41999996</v>
      </c>
      <c r="X31" s="719">
        <v>3332817</v>
      </c>
      <c r="Y31" s="709">
        <v>100</v>
      </c>
      <c r="Z31" s="708">
        <v>4220035818.7744784</v>
      </c>
      <c r="AA31" s="709">
        <v>100</v>
      </c>
      <c r="AB31" s="1138"/>
      <c r="AC31" s="1136" t="s">
        <v>270</v>
      </c>
      <c r="AD31" s="1166">
        <v>70410</v>
      </c>
      <c r="AE31" s="1137">
        <v>16406123.58444</v>
      </c>
      <c r="AF31" s="1166">
        <v>31667</v>
      </c>
      <c r="AG31" s="1137">
        <v>7601787.2750200005</v>
      </c>
      <c r="AH31" s="1166">
        <v>16134</v>
      </c>
      <c r="AI31" s="1137">
        <v>2733357.33</v>
      </c>
      <c r="AJ31" s="1166">
        <v>0</v>
      </c>
      <c r="AK31" s="1137">
        <v>0</v>
      </c>
      <c r="AL31" s="1166">
        <v>118211</v>
      </c>
      <c r="AM31" s="1137">
        <v>26741268.189459998</v>
      </c>
      <c r="AN31" s="1166">
        <v>704</v>
      </c>
      <c r="AO31" s="1137">
        <v>112681.17199999999</v>
      </c>
      <c r="AP31" s="1166">
        <v>2544</v>
      </c>
      <c r="AQ31" s="1137">
        <v>228198756.23428103</v>
      </c>
      <c r="AR31" s="1166">
        <v>552</v>
      </c>
      <c r="AS31" s="1137">
        <v>216036.47039999999</v>
      </c>
      <c r="AT31" s="1166">
        <v>2318</v>
      </c>
      <c r="AU31" s="1137">
        <v>4288432.8</v>
      </c>
      <c r="AV31" s="1166">
        <v>342</v>
      </c>
      <c r="AW31" s="1137">
        <v>333942.489</v>
      </c>
      <c r="AX31" s="1166">
        <v>12046</v>
      </c>
      <c r="AY31" s="1137">
        <v>29473960</v>
      </c>
      <c r="AZ31" s="719">
        <v>136717</v>
      </c>
      <c r="BA31" s="709">
        <v>100</v>
      </c>
      <c r="BB31" s="708">
        <v>289365077.35514098</v>
      </c>
      <c r="BC31" s="709">
        <v>100</v>
      </c>
      <c r="BD31" s="1138"/>
      <c r="BE31" s="1136" t="s">
        <v>270</v>
      </c>
      <c r="BF31" s="1166">
        <v>204</v>
      </c>
      <c r="BG31" s="1137">
        <v>1658746.7133899999</v>
      </c>
      <c r="BH31" s="1166">
        <v>174</v>
      </c>
      <c r="BI31" s="1137">
        <v>28634739.138300505</v>
      </c>
      <c r="BJ31" s="1166">
        <v>247183</v>
      </c>
      <c r="BK31" s="1137">
        <v>69972631.251120001</v>
      </c>
      <c r="BL31" s="1166">
        <v>0</v>
      </c>
      <c r="BM31" s="1137">
        <v>0</v>
      </c>
      <c r="BN31" s="1166">
        <v>247561</v>
      </c>
      <c r="BO31" s="1137">
        <v>100266117.10281049</v>
      </c>
      <c r="BP31" s="1166">
        <v>1443</v>
      </c>
      <c r="BQ31" s="1137">
        <v>814802.12511000107</v>
      </c>
      <c r="BR31" s="1166">
        <v>46</v>
      </c>
      <c r="BS31" s="1137">
        <v>40032997.76483953</v>
      </c>
      <c r="BT31" s="1166">
        <v>20</v>
      </c>
      <c r="BU31" s="1137">
        <v>1638720.9745999998</v>
      </c>
      <c r="BV31" s="1166">
        <v>12</v>
      </c>
      <c r="BW31" s="1137">
        <v>56412.5</v>
      </c>
      <c r="BX31" s="1166">
        <v>5</v>
      </c>
      <c r="BY31" s="1137">
        <v>4309</v>
      </c>
      <c r="BZ31" s="1166">
        <v>0</v>
      </c>
      <c r="CA31" s="1137">
        <v>280172.68</v>
      </c>
      <c r="CB31" s="719">
        <v>249087</v>
      </c>
      <c r="CC31" s="709">
        <v>100</v>
      </c>
      <c r="CD31" s="708">
        <v>143093532.14736006</v>
      </c>
      <c r="CE31" s="709">
        <v>100</v>
      </c>
    </row>
  </sheetData>
  <mergeCells count="54">
    <mergeCell ref="BR5:BS5"/>
    <mergeCell ref="BF6:BG6"/>
    <mergeCell ref="BH6:BI6"/>
    <mergeCell ref="BJ6:BK6"/>
    <mergeCell ref="BL6:BM6"/>
    <mergeCell ref="BN6:BO6"/>
    <mergeCell ref="AJ6:AK6"/>
    <mergeCell ref="AL6:AM6"/>
    <mergeCell ref="BA6:BA7"/>
    <mergeCell ref="BC6:BC7"/>
    <mergeCell ref="CC3:CE3"/>
    <mergeCell ref="BE4:BE8"/>
    <mergeCell ref="BF4:BS4"/>
    <mergeCell ref="BT4:BU5"/>
    <mergeCell ref="BV4:BW5"/>
    <mergeCell ref="BX4:BY5"/>
    <mergeCell ref="BZ4:CA5"/>
    <mergeCell ref="CB4:CE5"/>
    <mergeCell ref="CC6:CC7"/>
    <mergeCell ref="CE6:CE7"/>
    <mergeCell ref="BF5:BO5"/>
    <mergeCell ref="BP5:BQ5"/>
    <mergeCell ref="AA6:AA7"/>
    <mergeCell ref="BA3:BC3"/>
    <mergeCell ref="AC4:AC8"/>
    <mergeCell ref="AD4:AQ4"/>
    <mergeCell ref="AR4:AS5"/>
    <mergeCell ref="AT4:AU5"/>
    <mergeCell ref="AV4:AW5"/>
    <mergeCell ref="AX4:AY5"/>
    <mergeCell ref="AZ4:BC5"/>
    <mergeCell ref="Y3:AA3"/>
    <mergeCell ref="AD5:AM5"/>
    <mergeCell ref="AN5:AO5"/>
    <mergeCell ref="AP5:AQ5"/>
    <mergeCell ref="AD6:AE6"/>
    <mergeCell ref="AF6:AG6"/>
    <mergeCell ref="AH6:AI6"/>
    <mergeCell ref="V4:W5"/>
    <mergeCell ref="X4:AA5"/>
    <mergeCell ref="B5:K5"/>
    <mergeCell ref="L5:M5"/>
    <mergeCell ref="A4:A8"/>
    <mergeCell ref="B4:O4"/>
    <mergeCell ref="P4:Q5"/>
    <mergeCell ref="R4:S5"/>
    <mergeCell ref="T4:U5"/>
    <mergeCell ref="N5:O5"/>
    <mergeCell ref="B6:C6"/>
    <mergeCell ref="D6:E6"/>
    <mergeCell ref="F6:G6"/>
    <mergeCell ref="H6:I6"/>
    <mergeCell ref="J6:K6"/>
    <mergeCell ref="Y6:Y7"/>
  </mergeCells>
  <printOptions horizontalCentered="1"/>
  <pageMargins left="0.25" right="0.25" top="0.75" bottom="0.75" header="0.3" footer="0.3"/>
  <pageSetup paperSize="9" scale="24" fitToWidth="0" fitToHeight="0" orientation="landscape" r:id="rId1"/>
  <headerFooter alignWithMargins="0"/>
  <colBreaks count="2" manualBreakCount="2">
    <brk id="28" max="1048575" man="1"/>
    <brk id="5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V42"/>
  <sheetViews>
    <sheetView view="pageBreakPreview" zoomScale="60" zoomScaleNormal="90" workbookViewId="0">
      <selection sqref="A1:XFD1048576"/>
    </sheetView>
  </sheetViews>
  <sheetFormatPr defaultColWidth="9" defaultRowHeight="21"/>
  <cols>
    <col min="1" max="1" width="14.7109375" style="64" customWidth="1"/>
    <col min="2" max="3" width="10.5703125" style="64" customWidth="1"/>
    <col min="4" max="4" width="17.5703125" style="64" customWidth="1"/>
    <col min="5" max="5" width="12.140625" style="64" customWidth="1"/>
    <col min="6" max="6" width="19.85546875" style="116" customWidth="1"/>
    <col min="7" max="7" width="12.140625" style="64" customWidth="1"/>
    <col min="8" max="8" width="27.7109375" style="64" customWidth="1"/>
    <col min="9" max="9" width="21.5703125" style="64" hidden="1" customWidth="1"/>
    <col min="10" max="10" width="7.7109375" style="64" customWidth="1"/>
    <col min="11" max="12" width="7.28515625" style="64" customWidth="1"/>
    <col min="13" max="13" width="14.7109375" style="64" customWidth="1"/>
    <col min="14" max="14" width="9.140625" style="64" customWidth="1"/>
    <col min="15" max="15" width="18.42578125" style="116" customWidth="1"/>
    <col min="16" max="16" width="9.140625" style="64" customWidth="1"/>
    <col min="17" max="17" width="26.28515625" style="64" customWidth="1"/>
    <col min="18" max="18" width="18.140625" style="64" hidden="1" customWidth="1"/>
    <col min="19" max="19" width="7.5703125" style="64" hidden="1" customWidth="1"/>
    <col min="20" max="20" width="22.5703125" style="64" customWidth="1"/>
    <col min="21" max="21" width="11.7109375" style="64" customWidth="1"/>
    <col min="22" max="22" width="10.42578125" style="64" bestFit="1" customWidth="1"/>
    <col min="23" max="16384" width="9" style="64"/>
  </cols>
  <sheetData>
    <row r="1" spans="2:21" s="78" customFormat="1" ht="28.5">
      <c r="B1" s="151" t="s">
        <v>879</v>
      </c>
      <c r="C1" s="152"/>
      <c r="F1" s="1143"/>
      <c r="K1" s="151" t="s">
        <v>881</v>
      </c>
      <c r="L1" s="152"/>
      <c r="O1" s="1143"/>
    </row>
    <row r="2" spans="2:21" s="78" customFormat="1" ht="28.5">
      <c r="B2" s="152" t="s">
        <v>880</v>
      </c>
      <c r="C2" s="152"/>
      <c r="F2" s="1143"/>
      <c r="K2" s="152" t="s">
        <v>882</v>
      </c>
      <c r="L2" s="152"/>
      <c r="O2" s="1143"/>
    </row>
    <row r="3" spans="2:21">
      <c r="B3" s="153"/>
      <c r="C3" s="154"/>
      <c r="H3" s="155" t="s">
        <v>269</v>
      </c>
      <c r="K3" s="287" t="s">
        <v>345</v>
      </c>
      <c r="L3" s="154"/>
      <c r="S3" s="154" t="s">
        <v>269</v>
      </c>
      <c r="T3" s="154"/>
      <c r="U3" s="288" t="s">
        <v>269</v>
      </c>
    </row>
    <row r="4" spans="2:21" ht="105" customHeight="1">
      <c r="B4" s="1505" t="s">
        <v>498</v>
      </c>
      <c r="C4" s="1506"/>
      <c r="D4" s="285" t="s">
        <v>347</v>
      </c>
      <c r="E4" s="286" t="s">
        <v>408</v>
      </c>
      <c r="F4" s="1144" t="s">
        <v>601</v>
      </c>
      <c r="G4" s="286" t="s">
        <v>408</v>
      </c>
      <c r="H4" s="286" t="s">
        <v>600</v>
      </c>
      <c r="I4" s="289" t="s">
        <v>299</v>
      </c>
      <c r="J4" s="290"/>
      <c r="K4" s="1505" t="s">
        <v>498</v>
      </c>
      <c r="L4" s="1506"/>
      <c r="M4" s="285" t="s">
        <v>347</v>
      </c>
      <c r="N4" s="286" t="s">
        <v>408</v>
      </c>
      <c r="O4" s="1144" t="s">
        <v>601</v>
      </c>
      <c r="P4" s="286" t="s">
        <v>408</v>
      </c>
      <c r="Q4" s="286" t="s">
        <v>600</v>
      </c>
      <c r="R4" s="286" t="s">
        <v>300</v>
      </c>
      <c r="S4" s="286" t="s">
        <v>298</v>
      </c>
      <c r="T4" s="286" t="s">
        <v>619</v>
      </c>
      <c r="U4" s="286" t="s">
        <v>301</v>
      </c>
    </row>
    <row r="5" spans="2:21" hidden="1">
      <c r="B5" s="156">
        <v>2527</v>
      </c>
      <c r="C5" s="157" t="s">
        <v>302</v>
      </c>
      <c r="D5" s="158">
        <v>390438</v>
      </c>
      <c r="E5" s="159"/>
      <c r="F5" s="1145">
        <v>29841.991000000002</v>
      </c>
      <c r="G5" s="159"/>
      <c r="H5" s="160">
        <v>7.6432086528462909E-2</v>
      </c>
      <c r="I5" s="291">
        <v>1577.67</v>
      </c>
      <c r="J5" s="293"/>
      <c r="K5" s="156">
        <v>2527</v>
      </c>
      <c r="L5" s="157" t="s">
        <v>302</v>
      </c>
      <c r="M5" s="291">
        <v>1836674</v>
      </c>
      <c r="N5" s="159"/>
      <c r="O5" s="1149">
        <v>95980.542000000001</v>
      </c>
      <c r="P5" s="292"/>
      <c r="Q5" s="294">
        <v>5.2257799696625529E-2</v>
      </c>
      <c r="R5" s="295">
        <v>13356.041999999999</v>
      </c>
      <c r="S5" s="292"/>
      <c r="T5" s="296">
        <v>50.58</v>
      </c>
      <c r="U5" s="297">
        <v>3.6312257809410835</v>
      </c>
    </row>
    <row r="6" spans="2:21" hidden="1">
      <c r="B6" s="161">
        <v>2528</v>
      </c>
      <c r="C6" s="162" t="s">
        <v>303</v>
      </c>
      <c r="D6" s="163">
        <v>338570</v>
      </c>
      <c r="E6" s="164">
        <v>-13.284567588195822</v>
      </c>
      <c r="F6" s="175">
        <v>29641.132000000001</v>
      </c>
      <c r="G6" s="164">
        <v>-0.67307506392586325</v>
      </c>
      <c r="H6" s="164">
        <v>8.7548016658298144E-2</v>
      </c>
      <c r="I6" s="298">
        <v>15600.69</v>
      </c>
      <c r="J6" s="300"/>
      <c r="K6" s="161">
        <v>2528</v>
      </c>
      <c r="L6" s="162" t="s">
        <v>303</v>
      </c>
      <c r="M6" s="298">
        <v>1832928</v>
      </c>
      <c r="N6" s="164">
        <v>-0.20395562848932364</v>
      </c>
      <c r="O6" s="1150">
        <v>108282.251</v>
      </c>
      <c r="P6" s="299">
        <v>12.8168780292989</v>
      </c>
      <c r="Q6" s="299">
        <v>5.9076107190244247E-2</v>
      </c>
      <c r="R6" s="301">
        <v>15933.536</v>
      </c>
      <c r="S6" s="299">
        <v>19.298337037274969</v>
      </c>
      <c r="T6" s="302">
        <v>51.79</v>
      </c>
      <c r="U6" s="297">
        <v>3.5391542768874298</v>
      </c>
    </row>
    <row r="7" spans="2:21" hidden="1">
      <c r="B7" s="165">
        <v>2529</v>
      </c>
      <c r="C7" s="166" t="s">
        <v>304</v>
      </c>
      <c r="D7" s="167">
        <v>467182</v>
      </c>
      <c r="E7" s="49">
        <v>37.986826948636917</v>
      </c>
      <c r="F7" s="175">
        <v>37477.896999999997</v>
      </c>
      <c r="G7" s="49">
        <v>26.438818193583142</v>
      </c>
      <c r="H7" s="168">
        <v>8.0221192169218844E-2</v>
      </c>
      <c r="I7" s="303">
        <v>1829.1369999999999</v>
      </c>
      <c r="J7" s="304"/>
      <c r="K7" s="165">
        <v>2529</v>
      </c>
      <c r="L7" s="166" t="s">
        <v>304</v>
      </c>
      <c r="M7" s="305">
        <v>2031937</v>
      </c>
      <c r="N7" s="49">
        <v>10.857436844218649</v>
      </c>
      <c r="O7" s="1150">
        <v>128431.95600000001</v>
      </c>
      <c r="P7" s="297">
        <v>18.608502145009897</v>
      </c>
      <c r="Q7" s="306">
        <v>6.3206662411285391E-2</v>
      </c>
      <c r="R7" s="301">
        <v>17464.151999999998</v>
      </c>
      <c r="S7" s="297">
        <v>9.6062543806974041</v>
      </c>
      <c r="T7" s="302">
        <v>52.97</v>
      </c>
      <c r="U7" s="297">
        <v>3.8360147253162169</v>
      </c>
    </row>
    <row r="8" spans="2:21" hidden="1">
      <c r="B8" s="161">
        <v>2530</v>
      </c>
      <c r="C8" s="162" t="s">
        <v>305</v>
      </c>
      <c r="D8" s="167">
        <v>606990</v>
      </c>
      <c r="E8" s="49">
        <v>29.925810497835961</v>
      </c>
      <c r="F8" s="175">
        <v>54795.853999999999</v>
      </c>
      <c r="G8" s="49">
        <v>46.208454545888749</v>
      </c>
      <c r="H8" s="168">
        <v>9.0274722812566932E-2</v>
      </c>
      <c r="I8" s="303">
        <v>2614.8870000000002</v>
      </c>
      <c r="J8" s="304"/>
      <c r="K8" s="161">
        <v>2530</v>
      </c>
      <c r="L8" s="162" t="s">
        <v>305</v>
      </c>
      <c r="M8" s="305">
        <v>2282690</v>
      </c>
      <c r="N8" s="49">
        <v>12.340589299766675</v>
      </c>
      <c r="O8" s="1150">
        <v>161911.67199999999</v>
      </c>
      <c r="P8" s="297">
        <v>26.068057392196057</v>
      </c>
      <c r="Q8" s="306">
        <v>7.0930206028851916E-2</v>
      </c>
      <c r="R8" s="301">
        <v>20468.955999999998</v>
      </c>
      <c r="S8" s="297">
        <v>17.205553410208527</v>
      </c>
      <c r="T8" s="302">
        <v>53.87</v>
      </c>
      <c r="U8" s="297">
        <v>4.2374048635604229</v>
      </c>
    </row>
    <row r="9" spans="2:21" hidden="1">
      <c r="B9" s="169">
        <v>2531</v>
      </c>
      <c r="C9" s="170" t="s">
        <v>306</v>
      </c>
      <c r="D9" s="167">
        <v>732538</v>
      </c>
      <c r="E9" s="49">
        <v>20.683701543682762</v>
      </c>
      <c r="F9" s="175">
        <v>66875.141000000003</v>
      </c>
      <c r="G9" s="49">
        <v>22.044162319287889</v>
      </c>
      <c r="H9" s="168">
        <v>9.1292384831913168E-2</v>
      </c>
      <c r="I9" s="303">
        <v>3523.902</v>
      </c>
      <c r="J9" s="304"/>
      <c r="K9" s="169">
        <v>2531</v>
      </c>
      <c r="L9" s="170" t="s">
        <v>306</v>
      </c>
      <c r="M9" s="305">
        <v>2601347</v>
      </c>
      <c r="N9" s="49">
        <v>13.959714196846702</v>
      </c>
      <c r="O9" s="1150">
        <v>205763.815</v>
      </c>
      <c r="P9" s="297">
        <v>27.083991202314316</v>
      </c>
      <c r="Q9" s="306">
        <v>7.9098949505775284E-2</v>
      </c>
      <c r="R9" s="301">
        <v>24233.726999999999</v>
      </c>
      <c r="S9" s="297">
        <v>18.392589245880451</v>
      </c>
      <c r="T9" s="302">
        <v>54.96</v>
      </c>
      <c r="U9" s="297">
        <v>4.7331641193595342</v>
      </c>
    </row>
    <row r="10" spans="2:21" hidden="1">
      <c r="B10" s="171">
        <v>2532</v>
      </c>
      <c r="C10" s="172" t="s">
        <v>307</v>
      </c>
      <c r="D10" s="167">
        <v>870642</v>
      </c>
      <c r="E10" s="49">
        <v>18.852810366151655</v>
      </c>
      <c r="F10" s="175">
        <v>86917.665999999997</v>
      </c>
      <c r="G10" s="49">
        <v>29.970067651894738</v>
      </c>
      <c r="H10" s="168">
        <v>9.983169431293229E-2</v>
      </c>
      <c r="I10" s="303">
        <v>4852.8450000000003</v>
      </c>
      <c r="J10" s="304"/>
      <c r="K10" s="171">
        <v>2532</v>
      </c>
      <c r="L10" s="172" t="s">
        <v>307</v>
      </c>
      <c r="M10" s="305">
        <v>3010721</v>
      </c>
      <c r="N10" s="168">
        <v>15.73700086916509</v>
      </c>
      <c r="O10" s="1150">
        <v>269848.098</v>
      </c>
      <c r="P10" s="306">
        <v>31.144583414727219</v>
      </c>
      <c r="Q10" s="306">
        <v>8.9629061610159155E-2</v>
      </c>
      <c r="R10" s="301">
        <v>29970.775000000001</v>
      </c>
      <c r="S10" s="306">
        <v>23.673816247909382</v>
      </c>
      <c r="T10" s="306">
        <v>55.89</v>
      </c>
      <c r="U10" s="306">
        <v>5.3868688495258548</v>
      </c>
    </row>
    <row r="11" spans="2:21" hidden="1">
      <c r="B11" s="169">
        <v>2533</v>
      </c>
      <c r="C11" s="170" t="s">
        <v>308</v>
      </c>
      <c r="D11" s="167">
        <v>1042520</v>
      </c>
      <c r="E11" s="49">
        <v>19.7415240707432</v>
      </c>
      <c r="F11" s="175">
        <v>111730.164</v>
      </c>
      <c r="G11" s="49">
        <v>28.547128727547754</v>
      </c>
      <c r="H11" s="168">
        <v>0.10717316118635614</v>
      </c>
      <c r="I11" s="303">
        <v>6642.2820000000002</v>
      </c>
      <c r="J11" s="304"/>
      <c r="K11" s="169">
        <v>2533</v>
      </c>
      <c r="L11" s="170" t="s">
        <v>308</v>
      </c>
      <c r="M11" s="305">
        <v>3587375</v>
      </c>
      <c r="N11" s="168">
        <v>19.153352303318705</v>
      </c>
      <c r="O11" s="1150">
        <v>350710.81300000002</v>
      </c>
      <c r="P11" s="306">
        <v>29.966012582382561</v>
      </c>
      <c r="Q11" s="306">
        <v>9.7762517997142764E-2</v>
      </c>
      <c r="R11" s="301">
        <v>36759.006000000001</v>
      </c>
      <c r="S11" s="306">
        <v>22.649501055611672</v>
      </c>
      <c r="T11" s="306">
        <v>55.84</v>
      </c>
      <c r="U11" s="306">
        <v>6.4243821633237825</v>
      </c>
    </row>
    <row r="12" spans="2:21" hidden="1">
      <c r="B12" s="171">
        <v>2534</v>
      </c>
      <c r="C12" s="172" t="s">
        <v>309</v>
      </c>
      <c r="D12" s="167">
        <v>952642</v>
      </c>
      <c r="E12" s="49">
        <v>-8.6212254920768903</v>
      </c>
      <c r="F12" s="175">
        <v>131528.935</v>
      </c>
      <c r="G12" s="49">
        <v>17.720166418085626</v>
      </c>
      <c r="H12" s="168">
        <v>0.13806753743798825</v>
      </c>
      <c r="I12" s="303">
        <v>7305.473</v>
      </c>
      <c r="J12" s="304"/>
      <c r="K12" s="171">
        <v>2534</v>
      </c>
      <c r="L12" s="172" t="s">
        <v>309</v>
      </c>
      <c r="M12" s="305">
        <v>3935562</v>
      </c>
      <c r="N12" s="168">
        <v>9.7058991602494853</v>
      </c>
      <c r="O12" s="1150">
        <v>439220.783</v>
      </c>
      <c r="P12" s="306">
        <v>25.237308551418959</v>
      </c>
      <c r="Q12" s="306">
        <v>0.11160306533094892</v>
      </c>
      <c r="R12" s="301">
        <v>44852.686000000002</v>
      </c>
      <c r="S12" s="306">
        <v>22.018223234872018</v>
      </c>
      <c r="T12" s="306">
        <v>57.03</v>
      </c>
      <c r="U12" s="306">
        <v>6.900862703840084</v>
      </c>
    </row>
    <row r="13" spans="2:21" hidden="1">
      <c r="B13" s="169">
        <v>2535</v>
      </c>
      <c r="C13" s="170" t="s">
        <v>310</v>
      </c>
      <c r="D13" s="167">
        <v>1061168</v>
      </c>
      <c r="E13" s="49">
        <v>11.392107423355258</v>
      </c>
      <c r="F13" s="175">
        <v>143578.226</v>
      </c>
      <c r="G13" s="49">
        <v>9.160943179536881</v>
      </c>
      <c r="H13" s="168">
        <v>0.13530206904090586</v>
      </c>
      <c r="I13" s="303">
        <v>8198.2170000000006</v>
      </c>
      <c r="J13" s="304"/>
      <c r="K13" s="169">
        <v>2535</v>
      </c>
      <c r="L13" s="170" t="s">
        <v>310</v>
      </c>
      <c r="M13" s="305">
        <v>4475119</v>
      </c>
      <c r="N13" s="168">
        <v>13.709782745132715</v>
      </c>
      <c r="O13" s="1150">
        <v>540396.65099999995</v>
      </c>
      <c r="P13" s="306">
        <v>23.035309784054537</v>
      </c>
      <c r="Q13" s="306">
        <v>0.12075581699615137</v>
      </c>
      <c r="R13" s="301">
        <v>55650.400000000001</v>
      </c>
      <c r="S13" s="306">
        <v>24.073728828636927</v>
      </c>
      <c r="T13" s="306">
        <v>57.62</v>
      </c>
      <c r="U13" s="306">
        <v>7.7666070808746959</v>
      </c>
    </row>
    <row r="14" spans="2:21" hidden="1">
      <c r="B14" s="171">
        <v>2536</v>
      </c>
      <c r="C14" s="172" t="s">
        <v>311</v>
      </c>
      <c r="D14" s="167">
        <v>1084047</v>
      </c>
      <c r="E14" s="49">
        <v>2.1560205358623703</v>
      </c>
      <c r="F14" s="175">
        <v>167595.86300000001</v>
      </c>
      <c r="G14" s="49">
        <v>16.727910400564511</v>
      </c>
      <c r="H14" s="168">
        <v>0.15460202648040169</v>
      </c>
      <c r="I14" s="303">
        <v>9059.4750000000004</v>
      </c>
      <c r="J14" s="304"/>
      <c r="K14" s="171">
        <v>2536</v>
      </c>
      <c r="L14" s="172" t="s">
        <v>311</v>
      </c>
      <c r="M14" s="305">
        <v>4983349</v>
      </c>
      <c r="N14" s="168">
        <v>11.356792970198111</v>
      </c>
      <c r="O14" s="1150">
        <v>636486.31200000003</v>
      </c>
      <c r="P14" s="306">
        <v>17.781320595193716</v>
      </c>
      <c r="Q14" s="306">
        <v>0.12772260421656201</v>
      </c>
      <c r="R14" s="301">
        <v>67416.915999999997</v>
      </c>
      <c r="S14" s="306">
        <v>21.14363239078245</v>
      </c>
      <c r="T14" s="306">
        <v>58.44</v>
      </c>
      <c r="U14" s="306">
        <v>8.5272912388774813</v>
      </c>
    </row>
    <row r="15" spans="2:21" hidden="1">
      <c r="B15" s="169">
        <v>2537</v>
      </c>
      <c r="C15" s="170" t="s">
        <v>312</v>
      </c>
      <c r="D15" s="167">
        <v>1157827</v>
      </c>
      <c r="E15" s="49">
        <v>6.805977969589879</v>
      </c>
      <c r="F15" s="175">
        <v>190342.00899999999</v>
      </c>
      <c r="G15" s="49">
        <v>13.572021166178772</v>
      </c>
      <c r="H15" s="168">
        <v>0.16439589766001311</v>
      </c>
      <c r="I15" s="303">
        <v>10542.894</v>
      </c>
      <c r="J15" s="304"/>
      <c r="K15" s="169">
        <v>2537</v>
      </c>
      <c r="L15" s="170" t="s">
        <v>312</v>
      </c>
      <c r="M15" s="305">
        <v>5537764</v>
      </c>
      <c r="N15" s="168">
        <v>11.125349639369027</v>
      </c>
      <c r="O15" s="1150">
        <v>771543.53300000005</v>
      </c>
      <c r="P15" s="306">
        <v>21.219187035714292</v>
      </c>
      <c r="Q15" s="306">
        <v>0.13932401832219649</v>
      </c>
      <c r="R15" s="301">
        <v>81090.251000000004</v>
      </c>
      <c r="S15" s="306">
        <v>20.281756881314486</v>
      </c>
      <c r="T15" s="306">
        <v>59.24</v>
      </c>
      <c r="U15" s="306">
        <v>9.3480148548278184</v>
      </c>
    </row>
    <row r="16" spans="2:21" hidden="1">
      <c r="B16" s="171">
        <v>2538</v>
      </c>
      <c r="C16" s="172" t="s">
        <v>313</v>
      </c>
      <c r="D16" s="167">
        <v>1313096</v>
      </c>
      <c r="E16" s="49">
        <v>13.410379961773218</v>
      </c>
      <c r="F16" s="175">
        <v>243300.98199999999</v>
      </c>
      <c r="G16" s="49">
        <v>27.823060856733942</v>
      </c>
      <c r="H16" s="168">
        <v>0.18528803834601582</v>
      </c>
      <c r="I16" s="303">
        <v>12542.728999999999</v>
      </c>
      <c r="J16" s="304"/>
      <c r="K16" s="171">
        <v>2538</v>
      </c>
      <c r="L16" s="172" t="s">
        <v>313</v>
      </c>
      <c r="M16" s="305">
        <v>6238856</v>
      </c>
      <c r="N16" s="168">
        <v>12.660200037415823</v>
      </c>
      <c r="O16" s="1150">
        <v>937081.99100000004</v>
      </c>
      <c r="P16" s="306">
        <v>21.455491611255585</v>
      </c>
      <c r="Q16" s="306">
        <v>0.15020093283127547</v>
      </c>
      <c r="R16" s="301">
        <v>99084.201000000001</v>
      </c>
      <c r="S16" s="306">
        <v>22.190028737239938</v>
      </c>
      <c r="T16" s="306">
        <v>59.28</v>
      </c>
      <c r="U16" s="306">
        <v>10.52438596491228</v>
      </c>
    </row>
    <row r="17" spans="2:22" hidden="1">
      <c r="B17" s="171">
        <v>2539</v>
      </c>
      <c r="C17" s="172" t="s">
        <v>314</v>
      </c>
      <c r="D17" s="167">
        <v>1469759</v>
      </c>
      <c r="E17" s="49">
        <v>11.930810847036318</v>
      </c>
      <c r="F17" s="175">
        <v>252679.75599999999</v>
      </c>
      <c r="G17" s="49">
        <v>3.854803183655052</v>
      </c>
      <c r="H17" s="168">
        <v>0.1719191758648867</v>
      </c>
      <c r="I17" s="303">
        <v>14616.688</v>
      </c>
      <c r="J17" s="304"/>
      <c r="K17" s="171">
        <v>2539</v>
      </c>
      <c r="L17" s="172" t="s">
        <v>314</v>
      </c>
      <c r="M17" s="305">
        <v>6935651</v>
      </c>
      <c r="N17" s="168">
        <v>11.168634121383793</v>
      </c>
      <c r="O17" s="1150">
        <v>1069155.963</v>
      </c>
      <c r="P17" s="306">
        <v>14.094174604621118</v>
      </c>
      <c r="Q17" s="306">
        <v>0.15415365666467359</v>
      </c>
      <c r="R17" s="301">
        <v>117444.542</v>
      </c>
      <c r="S17" s="306">
        <v>18.530038911046979</v>
      </c>
      <c r="T17" s="306">
        <v>59.9</v>
      </c>
      <c r="U17" s="306">
        <v>11.578716193656094</v>
      </c>
    </row>
    <row r="18" spans="2:22" hidden="1">
      <c r="B18" s="171">
        <v>2540</v>
      </c>
      <c r="C18" s="172" t="s">
        <v>315</v>
      </c>
      <c r="D18" s="167">
        <v>1250412</v>
      </c>
      <c r="E18" s="49">
        <v>-14.924011351520896</v>
      </c>
      <c r="F18" s="175">
        <v>245328.36900000001</v>
      </c>
      <c r="G18" s="49">
        <v>-2.9093692017020896</v>
      </c>
      <c r="H18" s="168">
        <v>0.19619802832986249</v>
      </c>
      <c r="I18" s="303">
        <v>12671.14</v>
      </c>
      <c r="J18" s="304"/>
      <c r="K18" s="171">
        <v>2540</v>
      </c>
      <c r="L18" s="172" t="s">
        <v>315</v>
      </c>
      <c r="M18" s="305">
        <v>7215160</v>
      </c>
      <c r="N18" s="168">
        <v>4.0300326530270913</v>
      </c>
      <c r="O18" s="1150">
        <v>1179836.3859999999</v>
      </c>
      <c r="P18" s="306">
        <v>10.352130730247815</v>
      </c>
      <c r="Q18" s="306">
        <v>0.163521860360685</v>
      </c>
      <c r="R18" s="301">
        <v>134882.016</v>
      </c>
      <c r="S18" s="306">
        <v>14.847411129586593</v>
      </c>
      <c r="T18" s="306">
        <v>60.5</v>
      </c>
      <c r="U18" s="306">
        <v>11.92588429752066</v>
      </c>
    </row>
    <row r="19" spans="2:22" hidden="1">
      <c r="B19" s="171">
        <v>2541</v>
      </c>
      <c r="C19" s="172" t="s">
        <v>316</v>
      </c>
      <c r="D19" s="167">
        <v>1045089</v>
      </c>
      <c r="E19" s="49">
        <v>-16.420427826988224</v>
      </c>
      <c r="F19" s="175">
        <v>206801.25200000001</v>
      </c>
      <c r="G19" s="49">
        <v>-15.704305685087727</v>
      </c>
      <c r="H19" s="168">
        <v>0.19787908206860852</v>
      </c>
      <c r="I19" s="303">
        <v>9771.4150000000009</v>
      </c>
      <c r="J19" s="304"/>
      <c r="K19" s="171">
        <v>2541</v>
      </c>
      <c r="L19" s="172" t="s">
        <v>316</v>
      </c>
      <c r="M19" s="305">
        <v>7198575</v>
      </c>
      <c r="N19" s="168">
        <v>-0.22986323241619036</v>
      </c>
      <c r="O19" s="1150">
        <v>1226948.6399999999</v>
      </c>
      <c r="P19" s="306">
        <v>3.9931175677438344</v>
      </c>
      <c r="Q19" s="306">
        <v>0.17044326689657327</v>
      </c>
      <c r="R19" s="301">
        <v>148823.17600000001</v>
      </c>
      <c r="S19" s="306">
        <v>10.335818230949339</v>
      </c>
      <c r="T19" s="306">
        <v>61.2</v>
      </c>
      <c r="U19" s="306">
        <v>11.762377450980392</v>
      </c>
    </row>
    <row r="20" spans="2:22" hidden="1">
      <c r="B20" s="171">
        <v>2542</v>
      </c>
      <c r="C20" s="172" t="s">
        <v>317</v>
      </c>
      <c r="D20" s="167">
        <v>1029698</v>
      </c>
      <c r="E20" s="49">
        <v>-1.4726975405922367</v>
      </c>
      <c r="F20" s="175">
        <v>238093.17</v>
      </c>
      <c r="G20" s="49">
        <v>15.131396786708045</v>
      </c>
      <c r="H20" s="168">
        <v>0.2312262138996094</v>
      </c>
      <c r="I20" s="303">
        <v>13525.031999999999</v>
      </c>
      <c r="J20" s="304"/>
      <c r="K20" s="171">
        <v>2542</v>
      </c>
      <c r="L20" s="307" t="s">
        <v>317</v>
      </c>
      <c r="M20" s="305">
        <v>7375916</v>
      </c>
      <c r="N20" s="168">
        <v>2.4635570234386668</v>
      </c>
      <c r="O20" s="1150">
        <v>1253168.7420000001</v>
      </c>
      <c r="P20" s="168">
        <v>2.1370170800303581</v>
      </c>
      <c r="Q20" s="306">
        <v>0.16990008318966757</v>
      </c>
      <c r="R20" s="301">
        <v>165769.74400000001</v>
      </c>
      <c r="S20" s="168">
        <v>11.387049017150392</v>
      </c>
      <c r="T20" s="306">
        <v>61.8</v>
      </c>
      <c r="U20" s="168">
        <v>11.935139158576051</v>
      </c>
    </row>
    <row r="21" spans="2:22" hidden="1">
      <c r="B21" s="171">
        <v>2543</v>
      </c>
      <c r="C21" s="172" t="s">
        <v>318</v>
      </c>
      <c r="D21" s="167">
        <v>1481145</v>
      </c>
      <c r="E21" s="49">
        <v>43.842660663612051</v>
      </c>
      <c r="F21" s="175">
        <v>437402</v>
      </c>
      <c r="G21" s="49">
        <v>83.710435708844557</v>
      </c>
      <c r="H21" s="168">
        <v>0.29531342306121278</v>
      </c>
      <c r="I21" s="303" t="e">
        <v>#REF!</v>
      </c>
      <c r="J21" s="304"/>
      <c r="K21" s="171">
        <v>2543</v>
      </c>
      <c r="L21" s="172" t="s">
        <v>318</v>
      </c>
      <c r="M21" s="167">
        <v>7772644</v>
      </c>
      <c r="N21" s="168">
        <v>5.3786946597548022</v>
      </c>
      <c r="O21" s="1151">
        <v>1489987</v>
      </c>
      <c r="P21" s="168">
        <v>18.897555457858672</v>
      </c>
      <c r="Q21" s="306">
        <v>0.1916962876467776</v>
      </c>
      <c r="R21" s="301">
        <v>190117.96299999999</v>
      </c>
      <c r="S21" s="168">
        <v>14.687975267670067</v>
      </c>
      <c r="T21" s="306">
        <v>61.88</v>
      </c>
      <c r="U21" s="168">
        <v>12.560833872010342</v>
      </c>
    </row>
    <row r="22" spans="2:22" hidden="1">
      <c r="B22" s="171">
        <v>2544</v>
      </c>
      <c r="C22" s="172" t="s">
        <v>319</v>
      </c>
      <c r="D22" s="167">
        <v>1375851</v>
      </c>
      <c r="E22" s="49">
        <v>-7.1089596224542495</v>
      </c>
      <c r="F22" s="175">
        <v>566145</v>
      </c>
      <c r="G22" s="49">
        <v>29.433564547029963</v>
      </c>
      <c r="H22" s="168">
        <v>0.41148714504695638</v>
      </c>
      <c r="I22" s="303"/>
      <c r="J22" s="304"/>
      <c r="K22" s="171">
        <v>2544</v>
      </c>
      <c r="L22" s="172" t="s">
        <v>319</v>
      </c>
      <c r="M22" s="167">
        <v>8331702</v>
      </c>
      <c r="N22" s="168">
        <v>7.1926361222770527</v>
      </c>
      <c r="O22" s="1150">
        <v>1758829</v>
      </c>
      <c r="P22" s="168">
        <v>18.043244672604526</v>
      </c>
      <c r="Q22" s="306">
        <v>0.21110080509360513</v>
      </c>
      <c r="R22" s="163"/>
      <c r="S22" s="168"/>
      <c r="T22" s="168">
        <v>62.31</v>
      </c>
      <c r="U22" s="168">
        <v>13.37137217140106</v>
      </c>
    </row>
    <row r="23" spans="2:22" hidden="1">
      <c r="B23" s="171">
        <v>2546</v>
      </c>
      <c r="C23" s="172" t="s">
        <v>320</v>
      </c>
      <c r="D23" s="167">
        <v>1588264</v>
      </c>
      <c r="E23" s="49">
        <v>15.438663052903257</v>
      </c>
      <c r="F23" s="175">
        <v>734669.34138606</v>
      </c>
      <c r="G23" s="49">
        <v>29.76699279973505</v>
      </c>
      <c r="H23" s="168">
        <v>0.46256122495130531</v>
      </c>
      <c r="I23" s="303"/>
      <c r="J23" s="304"/>
      <c r="K23" s="171">
        <v>2546</v>
      </c>
      <c r="L23" s="172" t="s">
        <v>320</v>
      </c>
      <c r="M23" s="308">
        <v>9659295.8019999992</v>
      </c>
      <c r="N23" s="168">
        <v>15.934244911783923</v>
      </c>
      <c r="O23" s="1152">
        <v>2356382.1378947641</v>
      </c>
      <c r="P23" s="168">
        <v>33.974487451296518</v>
      </c>
      <c r="Q23" s="306">
        <v>0.24394968186054153</v>
      </c>
      <c r="R23" s="163"/>
      <c r="S23" s="168"/>
      <c r="T23" s="168">
        <v>63.08</v>
      </c>
      <c r="U23" s="168">
        <v>15.312770770450221</v>
      </c>
    </row>
    <row r="24" spans="2:22" hidden="1">
      <c r="B24" s="171">
        <v>2547</v>
      </c>
      <c r="C24" s="172" t="s">
        <v>321</v>
      </c>
      <c r="D24" s="167">
        <v>1644302</v>
      </c>
      <c r="E24" s="49">
        <v>3.5282547485808404</v>
      </c>
      <c r="F24" s="175">
        <v>591089.66933595482</v>
      </c>
      <c r="G24" s="49">
        <v>-19.543441377208058</v>
      </c>
      <c r="H24" s="168">
        <v>0.35947755907123802</v>
      </c>
      <c r="I24" s="303"/>
      <c r="J24" s="304"/>
      <c r="K24" s="171">
        <v>2547</v>
      </c>
      <c r="L24" s="172" t="s">
        <v>321</v>
      </c>
      <c r="M24" s="308">
        <v>10383639.967001434</v>
      </c>
      <c r="N24" s="168">
        <v>7.498933461085814</v>
      </c>
      <c r="O24" s="1152">
        <v>2673240.855447819</v>
      </c>
      <c r="P24" s="168">
        <v>13.446830735024262</v>
      </c>
      <c r="Q24" s="168">
        <v>0.25744737528874395</v>
      </c>
      <c r="R24" s="163"/>
      <c r="S24" s="168"/>
      <c r="T24" s="309">
        <v>61.97</v>
      </c>
      <c r="U24" s="168">
        <v>16.755914098759778</v>
      </c>
    </row>
    <row r="25" spans="2:22" hidden="1">
      <c r="B25" s="171">
        <v>2548</v>
      </c>
      <c r="C25" s="172" t="s">
        <v>322</v>
      </c>
      <c r="D25" s="167">
        <v>1767417</v>
      </c>
      <c r="E25" s="49">
        <v>7.4873715412375583</v>
      </c>
      <c r="F25" s="175">
        <v>770250.5338083501</v>
      </c>
      <c r="G25" s="49">
        <v>30.310268266686023</v>
      </c>
      <c r="H25" s="168">
        <v>0.43580577408067822</v>
      </c>
      <c r="I25" s="303"/>
      <c r="J25" s="304"/>
      <c r="K25" s="171">
        <v>2548</v>
      </c>
      <c r="L25" s="172" t="s">
        <v>322</v>
      </c>
      <c r="M25" s="310">
        <v>11183758</v>
      </c>
      <c r="N25" s="168">
        <v>7.7055640944918276</v>
      </c>
      <c r="O25" s="1150">
        <v>3098453.7090898696</v>
      </c>
      <c r="P25" s="168">
        <v>15.906267958441004</v>
      </c>
      <c r="Q25" s="168">
        <v>0.27704942373483671</v>
      </c>
      <c r="R25" s="163"/>
      <c r="S25" s="168"/>
      <c r="T25" s="311">
        <v>62.42</v>
      </c>
      <c r="U25" s="168">
        <v>17.916946491509133</v>
      </c>
    </row>
    <row r="26" spans="2:22" hidden="1">
      <c r="B26" s="171">
        <v>2549</v>
      </c>
      <c r="C26" s="172" t="s">
        <v>323</v>
      </c>
      <c r="D26" s="167">
        <v>2004147</v>
      </c>
      <c r="E26" s="49">
        <v>13.394122609435124</v>
      </c>
      <c r="F26" s="175">
        <v>894051.28434878006</v>
      </c>
      <c r="G26" s="49">
        <v>16.072789969819539</v>
      </c>
      <c r="H26" s="168">
        <v>0.44610065247149039</v>
      </c>
      <c r="I26" s="303"/>
      <c r="J26" s="304"/>
      <c r="K26" s="171">
        <v>2549</v>
      </c>
      <c r="L26" s="172" t="s">
        <v>323</v>
      </c>
      <c r="M26" s="167">
        <v>12083566</v>
      </c>
      <c r="N26" s="168">
        <v>8.0456676548258645</v>
      </c>
      <c r="O26" s="1151">
        <v>3688347.5339416</v>
      </c>
      <c r="P26" s="168">
        <v>19.038329445464072</v>
      </c>
      <c r="Q26" s="168">
        <v>0.30523667714825242</v>
      </c>
      <c r="R26" s="163"/>
      <c r="S26" s="168"/>
      <c r="T26" s="312">
        <v>62.828705999999997</v>
      </c>
      <c r="U26" s="168">
        <v>19.232555895707925</v>
      </c>
    </row>
    <row r="27" spans="2:22" hidden="1">
      <c r="B27" s="171">
        <v>2550</v>
      </c>
      <c r="C27" s="172" t="s">
        <v>324</v>
      </c>
      <c r="D27" s="167">
        <v>2333861</v>
      </c>
      <c r="E27" s="49">
        <v>16.451587633042884</v>
      </c>
      <c r="F27" s="175">
        <v>963901.88960800017</v>
      </c>
      <c r="G27" s="49">
        <v>7.8128186248397089</v>
      </c>
      <c r="H27" s="168">
        <v>0.41300741115602008</v>
      </c>
      <c r="I27" s="303"/>
      <c r="J27" s="304"/>
      <c r="K27" s="171">
        <v>2550</v>
      </c>
      <c r="L27" s="172" t="s">
        <v>324</v>
      </c>
      <c r="M27" s="167">
        <v>13092019</v>
      </c>
      <c r="N27" s="168">
        <v>8.3456572339655359</v>
      </c>
      <c r="O27" s="1151">
        <v>4051544.5798447495</v>
      </c>
      <c r="P27" s="168">
        <v>9.8471481486185866</v>
      </c>
      <c r="Q27" s="168">
        <v>0.30946675068564672</v>
      </c>
      <c r="R27" s="163" t="e">
        <v>#REF!</v>
      </c>
      <c r="S27" s="168" t="e">
        <v>#REF!</v>
      </c>
      <c r="T27" s="312">
        <v>63.038246999999998</v>
      </c>
      <c r="U27" s="168">
        <v>20.768374158627857</v>
      </c>
    </row>
    <row r="28" spans="2:22" hidden="1">
      <c r="B28" s="171">
        <v>2551</v>
      </c>
      <c r="C28" s="172" t="s">
        <v>325</v>
      </c>
      <c r="D28" s="167">
        <v>2607484</v>
      </c>
      <c r="E28" s="49">
        <v>11.724048690131932</v>
      </c>
      <c r="F28" s="175">
        <v>1222349.3917400637</v>
      </c>
      <c r="G28" s="49">
        <v>26.812635696478299</v>
      </c>
      <c r="H28" s="168">
        <v>0.46878500184087946</v>
      </c>
      <c r="I28" s="303" t="e">
        <v>#REF!</v>
      </c>
      <c r="J28" s="304"/>
      <c r="K28" s="171">
        <v>2551</v>
      </c>
      <c r="L28" s="172" t="s">
        <v>325</v>
      </c>
      <c r="M28" s="167">
        <v>14174401</v>
      </c>
      <c r="N28" s="168">
        <v>8.2674948760767908</v>
      </c>
      <c r="O28" s="1151">
        <v>4754553.9853386143</v>
      </c>
      <c r="P28" s="168">
        <v>17.351639396765645</v>
      </c>
      <c r="Q28" s="168">
        <v>0.33543244510569542</v>
      </c>
      <c r="R28" s="163"/>
      <c r="S28" s="168"/>
      <c r="T28" s="312">
        <v>63.4</v>
      </c>
      <c r="U28" s="168">
        <v>22.357099369085173</v>
      </c>
    </row>
    <row r="29" spans="2:22" ht="30" hidden="1" customHeight="1">
      <c r="B29" s="313">
        <v>2552</v>
      </c>
      <c r="C29" s="314" t="s">
        <v>326</v>
      </c>
      <c r="D29" s="315">
        <v>2666773</v>
      </c>
      <c r="E29" s="316">
        <v>2.2738011048198188</v>
      </c>
      <c r="F29" s="1146">
        <v>1276510.5656511299</v>
      </c>
      <c r="G29" s="316">
        <v>32.43158659749696</v>
      </c>
      <c r="H29" s="317">
        <v>0.47867237505821769</v>
      </c>
      <c r="I29" s="303"/>
      <c r="J29" s="304"/>
      <c r="K29" s="171">
        <v>2552</v>
      </c>
      <c r="L29" s="172" t="s">
        <v>326</v>
      </c>
      <c r="M29" s="167">
        <v>15208885</v>
      </c>
      <c r="N29" s="168">
        <v>16.169133271193694</v>
      </c>
      <c r="O29" s="1151">
        <v>5502212.895642343</v>
      </c>
      <c r="P29" s="168">
        <v>35.805315410183184</v>
      </c>
      <c r="Q29" s="168">
        <v>0.36177621802271126</v>
      </c>
      <c r="R29" s="163"/>
      <c r="S29" s="168"/>
      <c r="T29" s="312">
        <v>63.53</v>
      </c>
      <c r="U29" s="168">
        <v>23.939689910278609</v>
      </c>
    </row>
    <row r="30" spans="2:22" ht="30" hidden="1" customHeight="1">
      <c r="B30" s="171">
        <v>2553</v>
      </c>
      <c r="C30" s="172" t="s">
        <v>327</v>
      </c>
      <c r="D30" s="167">
        <v>2704581</v>
      </c>
      <c r="E30" s="49">
        <v>1.4177434674792342</v>
      </c>
      <c r="F30" s="175">
        <v>1671367.4824276259</v>
      </c>
      <c r="G30" s="49">
        <v>30.93252240925144</v>
      </c>
      <c r="H30" s="168">
        <v>0.61797649337462102</v>
      </c>
      <c r="I30" s="303"/>
      <c r="J30" s="304"/>
      <c r="K30" s="171">
        <v>2553</v>
      </c>
      <c r="L30" s="172" t="s">
        <v>327</v>
      </c>
      <c r="M30" s="167">
        <v>16298078.768999999</v>
      </c>
      <c r="N30" s="168">
        <v>7.1615622644263501</v>
      </c>
      <c r="O30" s="1151">
        <v>6790687.9125443166</v>
      </c>
      <c r="P30" s="168">
        <v>23.417396624591234</v>
      </c>
      <c r="Q30" s="168">
        <v>0.41665573033434128</v>
      </c>
      <c r="R30" s="163"/>
      <c r="S30" s="168"/>
      <c r="T30" s="312">
        <v>65.44</v>
      </c>
      <c r="U30" s="168">
        <v>24.905377091992662</v>
      </c>
    </row>
    <row r="31" spans="2:22" s="210" customFormat="1" ht="30" hidden="1" customHeight="1">
      <c r="B31" s="949">
        <v>2554</v>
      </c>
      <c r="C31" s="946" t="s">
        <v>328</v>
      </c>
      <c r="D31" s="953">
        <v>2804302</v>
      </c>
      <c r="E31" s="274">
        <v>3.69</v>
      </c>
      <c r="F31" s="1147">
        <v>1757440</v>
      </c>
      <c r="G31" s="997">
        <v>5.15</v>
      </c>
      <c r="H31" s="999">
        <v>0.62669427187228766</v>
      </c>
      <c r="I31" s="955"/>
      <c r="J31" s="956"/>
      <c r="K31" s="949">
        <v>2554</v>
      </c>
      <c r="L31" s="946" t="s">
        <v>328</v>
      </c>
      <c r="M31" s="952">
        <v>17464624</v>
      </c>
      <c r="N31" s="1000">
        <v>7.16</v>
      </c>
      <c r="O31" s="1153">
        <v>7341498</v>
      </c>
      <c r="P31" s="1000">
        <v>8.11</v>
      </c>
      <c r="Q31" s="1000">
        <v>0.4203639311101115</v>
      </c>
      <c r="R31" s="957"/>
      <c r="S31" s="958"/>
      <c r="T31" s="959">
        <v>64.08</v>
      </c>
      <c r="U31" s="1000">
        <v>27.254406991260925</v>
      </c>
      <c r="V31" s="960"/>
    </row>
    <row r="32" spans="2:22" s="210" customFormat="1" ht="30" customHeight="1">
      <c r="B32" s="949">
        <v>2555</v>
      </c>
      <c r="C32" s="946" t="s">
        <v>329</v>
      </c>
      <c r="D32" s="953">
        <v>3167220</v>
      </c>
      <c r="E32" s="274">
        <v>12.94</v>
      </c>
      <c r="F32" s="1147">
        <v>2490243</v>
      </c>
      <c r="G32" s="274">
        <v>41.697184541150762</v>
      </c>
      <c r="H32" s="999">
        <v>0.78625513857578566</v>
      </c>
      <c r="I32" s="955"/>
      <c r="J32" s="956"/>
      <c r="K32" s="949">
        <v>2555</v>
      </c>
      <c r="L32" s="946" t="s">
        <v>329</v>
      </c>
      <c r="M32" s="952">
        <v>18876203</v>
      </c>
      <c r="N32" s="954">
        <v>8.0825043814284232</v>
      </c>
      <c r="O32" s="1153">
        <v>8897284</v>
      </c>
      <c r="P32" s="954">
        <v>21.191669602034899</v>
      </c>
      <c r="Q32" s="954">
        <v>0.47134924327736888</v>
      </c>
      <c r="R32" s="957"/>
      <c r="S32" s="958"/>
      <c r="T32" s="959">
        <v>64.459999999999994</v>
      </c>
      <c r="U32" s="954">
        <v>29.283591374495813</v>
      </c>
      <c r="V32" s="961"/>
    </row>
    <row r="33" spans="2:22" s="965" customFormat="1" ht="30" customHeight="1">
      <c r="B33" s="949">
        <v>2556</v>
      </c>
      <c r="C33" s="946" t="s">
        <v>330</v>
      </c>
      <c r="D33" s="953">
        <v>3183558</v>
      </c>
      <c r="E33" s="274">
        <v>0.51584670468107674</v>
      </c>
      <c r="F33" s="1147">
        <v>2432562.6677259998</v>
      </c>
      <c r="G33" s="274">
        <v>-2.3162531638077151</v>
      </c>
      <c r="H33" s="999">
        <v>0.76410188466049611</v>
      </c>
      <c r="I33" s="962">
        <v>13952.356200442002</v>
      </c>
      <c r="J33" s="963"/>
      <c r="K33" s="949">
        <v>2556</v>
      </c>
      <c r="L33" s="946" t="s">
        <v>330</v>
      </c>
      <c r="M33" s="952">
        <v>20148185</v>
      </c>
      <c r="N33" s="954">
        <v>6.7385480014174464</v>
      </c>
      <c r="O33" s="1153">
        <v>9853373.1790533215</v>
      </c>
      <c r="P33" s="954">
        <v>10.74585434221636</v>
      </c>
      <c r="Q33" s="954">
        <v>0.48904520079864866</v>
      </c>
      <c r="R33" s="957"/>
      <c r="S33" s="958"/>
      <c r="T33" s="959">
        <v>64.790000000000006</v>
      </c>
      <c r="U33" s="954">
        <v>31.097677110665224</v>
      </c>
      <c r="V33" s="964"/>
    </row>
    <row r="34" spans="2:22" s="965" customFormat="1" ht="30" customHeight="1">
      <c r="B34" s="949">
        <v>2557</v>
      </c>
      <c r="C34" s="946" t="s">
        <v>331</v>
      </c>
      <c r="D34" s="953">
        <v>3344172</v>
      </c>
      <c r="E34" s="274">
        <v>5.0451099053323354</v>
      </c>
      <c r="F34" s="1147">
        <v>2663655.5170034966</v>
      </c>
      <c r="G34" s="274">
        <v>9.4999751637858623</v>
      </c>
      <c r="H34" s="999">
        <v>0.79650673380540737</v>
      </c>
      <c r="I34" s="966"/>
      <c r="J34" s="967"/>
      <c r="K34" s="949">
        <v>2557</v>
      </c>
      <c r="L34" s="946" t="s">
        <v>331</v>
      </c>
      <c r="M34" s="952">
        <v>19708597</v>
      </c>
      <c r="N34" s="954">
        <v>-2.181774685908433</v>
      </c>
      <c r="O34" s="1153">
        <v>12583908.584009603</v>
      </c>
      <c r="P34" s="954">
        <v>27.711681627576617</v>
      </c>
      <c r="Q34" s="954">
        <v>0.63849844735318306</v>
      </c>
      <c r="R34" s="957"/>
      <c r="S34" s="958"/>
      <c r="T34" s="959">
        <v>65.12</v>
      </c>
      <c r="U34" s="954">
        <v>30.265044533169529</v>
      </c>
      <c r="V34" s="964"/>
    </row>
    <row r="35" spans="2:22" s="965" customFormat="1" ht="30" customHeight="1">
      <c r="B35" s="949">
        <v>2558</v>
      </c>
      <c r="C35" s="946" t="s">
        <v>334</v>
      </c>
      <c r="D35" s="953">
        <v>4180291</v>
      </c>
      <c r="E35" s="274">
        <v>25.002272610380089</v>
      </c>
      <c r="F35" s="1147">
        <v>4434087.3192193191</v>
      </c>
      <c r="G35" s="274">
        <v>66.466245012323739</v>
      </c>
      <c r="H35" s="999">
        <v>1.060712596137283</v>
      </c>
      <c r="I35" s="966"/>
      <c r="J35" s="967"/>
      <c r="K35" s="949">
        <v>2558</v>
      </c>
      <c r="L35" s="946" t="s">
        <v>334</v>
      </c>
      <c r="M35" s="952">
        <v>24204587</v>
      </c>
      <c r="N35" s="954">
        <v>22.812329056198166</v>
      </c>
      <c r="O35" s="1153">
        <v>16651713.265066128</v>
      </c>
      <c r="P35" s="954">
        <v>32.325446850635046</v>
      </c>
      <c r="Q35" s="954">
        <v>0.68795692589450619</v>
      </c>
      <c r="R35" s="957"/>
      <c r="S35" s="958"/>
      <c r="T35" s="959">
        <v>65.73</v>
      </c>
      <c r="U35" s="954">
        <v>36.824261372280539</v>
      </c>
      <c r="V35" s="964"/>
    </row>
    <row r="36" spans="2:22" s="965" customFormat="1" ht="30" customHeight="1">
      <c r="B36" s="949">
        <v>2559</v>
      </c>
      <c r="C36" s="946" t="s">
        <v>793</v>
      </c>
      <c r="D36" s="953">
        <v>3867467</v>
      </c>
      <c r="E36" s="274">
        <v>-7.4833067841449319</v>
      </c>
      <c r="F36" s="1147">
        <v>4628048.561339939</v>
      </c>
      <c r="G36" s="274">
        <v>4.3743216620905283</v>
      </c>
      <c r="H36" s="999">
        <v>1.1966614224090184</v>
      </c>
      <c r="I36" s="966"/>
      <c r="J36" s="967"/>
      <c r="K36" s="949">
        <v>2559</v>
      </c>
      <c r="L36" s="946" t="s">
        <v>793</v>
      </c>
      <c r="M36" s="952">
        <v>24615771</v>
      </c>
      <c r="N36" s="954">
        <v>1.6987854409579473</v>
      </c>
      <c r="O36" s="1153">
        <v>17220355.926749025</v>
      </c>
      <c r="P36" s="954">
        <v>3.4149198501745768</v>
      </c>
      <c r="Q36" s="954">
        <v>0.69956597852446001</v>
      </c>
      <c r="R36" s="957"/>
      <c r="S36" s="958"/>
      <c r="T36" s="959">
        <v>65.930000000000007</v>
      </c>
      <c r="U36" s="954">
        <v>37.336221750341267</v>
      </c>
      <c r="V36" s="964"/>
    </row>
    <row r="37" spans="2:22" s="965" customFormat="1" ht="30" customHeight="1">
      <c r="B37" s="949">
        <v>2560</v>
      </c>
      <c r="C37" s="1024" t="s">
        <v>801</v>
      </c>
      <c r="D37" s="953">
        <v>4123896</v>
      </c>
      <c r="E37" s="274">
        <v>6.6304121017710038</v>
      </c>
      <c r="F37" s="1147">
        <v>4682839.727299137</v>
      </c>
      <c r="G37" s="274">
        <v>1.1838934970754624</v>
      </c>
      <c r="H37" s="999">
        <v>1.1355377844880514</v>
      </c>
      <c r="I37" s="966"/>
      <c r="J37" s="967"/>
      <c r="K37" s="949">
        <v>2560</v>
      </c>
      <c r="L37" s="1024" t="s">
        <v>801</v>
      </c>
      <c r="M37" s="952">
        <v>26158821</v>
      </c>
      <c r="N37" s="954">
        <v>6.2685422284762078</v>
      </c>
      <c r="O37" s="1153">
        <v>17697766.092718776</v>
      </c>
      <c r="P37" s="954">
        <v>2.7723594564510288</v>
      </c>
      <c r="Q37" s="954">
        <v>0.6765506019066676</v>
      </c>
      <c r="R37" s="957"/>
      <c r="S37" s="958"/>
      <c r="T37" s="959">
        <v>66.188502999999997</v>
      </c>
      <c r="U37" s="954">
        <v>39.521699108378385</v>
      </c>
      <c r="V37" s="964"/>
    </row>
    <row r="38" spans="2:22" s="965" customFormat="1" ht="30" customHeight="1">
      <c r="B38" s="950">
        <v>2561</v>
      </c>
      <c r="C38" s="951" t="s">
        <v>878</v>
      </c>
      <c r="D38" s="996">
        <v>3718621</v>
      </c>
      <c r="E38" s="279">
        <v>-9.8274786755049117</v>
      </c>
      <c r="F38" s="1148">
        <v>4652494.4282769784</v>
      </c>
      <c r="G38" s="279">
        <v>-0.64801062580163271</v>
      </c>
      <c r="H38" s="998">
        <v>1.2511343393900531</v>
      </c>
      <c r="I38" s="966"/>
      <c r="J38" s="967"/>
      <c r="K38" s="950">
        <v>2561</v>
      </c>
      <c r="L38" s="951" t="s">
        <v>878</v>
      </c>
      <c r="M38" s="1001">
        <v>26258736</v>
      </c>
      <c r="N38" s="958">
        <v>0.38195528766376741</v>
      </c>
      <c r="O38" s="1154">
        <v>18679145.284675851</v>
      </c>
      <c r="P38" s="958">
        <v>5.5452150673458993</v>
      </c>
      <c r="Q38" s="958">
        <v>0.71134974983852428</v>
      </c>
      <c r="R38" s="957"/>
      <c r="S38" s="958"/>
      <c r="T38" s="968">
        <v>66.413978999999998</v>
      </c>
      <c r="U38" s="958">
        <v>39.53796534310947</v>
      </c>
      <c r="V38" s="964"/>
    </row>
    <row r="39" spans="2:22" s="210" customFormat="1" ht="25.5" customHeight="1">
      <c r="B39" s="854" t="s">
        <v>267</v>
      </c>
      <c r="C39" s="855"/>
      <c r="D39" s="856"/>
      <c r="E39" s="857"/>
      <c r="F39" s="1147"/>
      <c r="G39" s="857"/>
      <c r="H39" s="858"/>
      <c r="I39" s="856"/>
      <c r="J39" s="857"/>
      <c r="K39" s="854" t="s">
        <v>745</v>
      </c>
      <c r="L39" s="855"/>
      <c r="M39" s="856"/>
      <c r="N39" s="859"/>
      <c r="O39" s="1147"/>
      <c r="P39" s="859"/>
      <c r="Q39" s="859"/>
      <c r="R39" s="856"/>
      <c r="S39" s="857"/>
      <c r="T39" s="860"/>
      <c r="U39" s="859"/>
    </row>
    <row r="40" spans="2:22" s="210" customFormat="1" ht="25.5" customHeight="1">
      <c r="B40" s="854" t="s">
        <v>268</v>
      </c>
      <c r="C40" s="855"/>
      <c r="D40" s="856"/>
      <c r="E40" s="857"/>
      <c r="F40" s="1147"/>
      <c r="G40" s="857"/>
      <c r="H40" s="858"/>
      <c r="I40" s="856"/>
      <c r="J40" s="857"/>
      <c r="K40" s="854" t="s">
        <v>746</v>
      </c>
      <c r="L40" s="855"/>
      <c r="M40" s="856"/>
      <c r="N40" s="859"/>
      <c r="O40" s="1147"/>
      <c r="P40" s="859"/>
      <c r="Q40" s="859"/>
      <c r="R40" s="856"/>
      <c r="S40" s="857"/>
      <c r="T40" s="860"/>
      <c r="U40" s="859"/>
    </row>
    <row r="41" spans="2:22" s="210" customFormat="1" ht="25.5" customHeight="1">
      <c r="B41" s="861"/>
      <c r="D41" s="856"/>
      <c r="E41" s="857"/>
      <c r="F41" s="1147"/>
      <c r="G41" s="857"/>
      <c r="H41" s="858"/>
      <c r="I41" s="856"/>
      <c r="J41" s="857"/>
      <c r="K41" s="854" t="s">
        <v>332</v>
      </c>
      <c r="L41" s="855"/>
      <c r="M41" s="856"/>
      <c r="N41" s="857"/>
      <c r="O41" s="1147"/>
      <c r="P41" s="857"/>
      <c r="Q41" s="858"/>
      <c r="R41" s="856"/>
      <c r="S41" s="857"/>
    </row>
    <row r="42" spans="2:22" s="210" customFormat="1" ht="25.5" customHeight="1">
      <c r="B42" s="862"/>
      <c r="C42" s="855"/>
      <c r="D42" s="856"/>
      <c r="E42" s="857"/>
      <c r="F42" s="1147"/>
      <c r="G42" s="857"/>
      <c r="H42" s="858"/>
      <c r="I42" s="856"/>
      <c r="J42" s="857"/>
      <c r="K42" s="210" t="s">
        <v>747</v>
      </c>
      <c r="O42" s="880"/>
    </row>
  </sheetData>
  <mergeCells count="2">
    <mergeCell ref="B4:C4"/>
    <mergeCell ref="K4:L4"/>
  </mergeCells>
  <printOptions horizontalCentered="1"/>
  <pageMargins left="0.25" right="0.25" top="0.75" bottom="0.75" header="0.3" footer="0.3"/>
  <pageSetup paperSize="9" fitToWidth="2" fitToHeight="0" orientation="landscape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21</vt:i4>
      </vt:variant>
    </vt:vector>
  </HeadingPairs>
  <TitlesOfParts>
    <vt:vector size="66" baseType="lpstr">
      <vt:lpstr>Index2</vt:lpstr>
      <vt:lpstr>Cover</vt:lpstr>
      <vt:lpstr>Index</vt:lpstr>
      <vt:lpstr>Info A-B</vt:lpstr>
      <vt:lpstr>Info C-D</vt:lpstr>
      <vt:lpstr>T1 Po. Inforce 2017</vt:lpstr>
      <vt:lpstr>T2 Po. Increased 2018</vt:lpstr>
      <vt:lpstr>T2.1, 2.2, 2.3 Po. Increased</vt:lpstr>
      <vt:lpstr>T3 New Bus, T8 Po. Inforce</vt:lpstr>
      <vt:lpstr>T4 New Bus, T5 Po. Inforce</vt:lpstr>
      <vt:lpstr>T6 Po. Decreased 2018</vt:lpstr>
      <vt:lpstr>T6.1-6.5 Po. Decreased</vt:lpstr>
      <vt:lpstr>T7 Po. Inforce 2018</vt:lpstr>
      <vt:lpstr>T9 Decreased 2018</vt:lpstr>
      <vt:lpstr>T10 Net PREMIUMS 2018</vt:lpstr>
      <vt:lpstr>T10.1 Net PREMIUMS 2017</vt:lpstr>
      <vt:lpstr>T10.2 Main Policies</vt:lpstr>
      <vt:lpstr>T10.3 Ordinary</vt:lpstr>
      <vt:lpstr>T10.4 Industrial</vt:lpstr>
      <vt:lpstr>T10.5 Group</vt:lpstr>
      <vt:lpstr>T10.6 Annuity</vt:lpstr>
      <vt:lpstr>T10.7 Unit-Linked</vt:lpstr>
      <vt:lpstr>T10.8 Universal Life</vt:lpstr>
      <vt:lpstr>T10.9 PA</vt:lpstr>
      <vt:lpstr>T10.10 Rider</vt:lpstr>
      <vt:lpstr>T10.11 Rider Acc</vt:lpstr>
      <vt:lpstr>T10.12 Rider Health</vt:lpstr>
      <vt:lpstr>T10.13 Rider Others</vt:lpstr>
      <vt:lpstr>T11 Net Premium Total</vt:lpstr>
      <vt:lpstr>T11.1 Net Premium FYP</vt:lpstr>
      <vt:lpstr>T11.2 Net Premium RYP</vt:lpstr>
      <vt:lpstr>T11.3 Net Premium SP</vt:lpstr>
      <vt:lpstr>T12 Benefit Pay</vt:lpstr>
      <vt:lpstr>T12.1 Benefit Pay</vt:lpstr>
      <vt:lpstr>13 Profit (Loss)</vt:lpstr>
      <vt:lpstr>T13.1 Overall Operation</vt:lpstr>
      <vt:lpstr>T13.2 Operating Expense</vt:lpstr>
      <vt:lpstr>T14 Assets</vt:lpstr>
      <vt:lpstr>T14.1 Assets</vt:lpstr>
      <vt:lpstr>T15 Liabilities</vt:lpstr>
      <vt:lpstr>T16-17 Yield Rate</vt:lpstr>
      <vt:lpstr>T18 Asset Liability</vt:lpstr>
      <vt:lpstr>T15.1 Liabilities</vt:lpstr>
      <vt:lpstr>T19-20 No.Agent Broker</vt:lpstr>
      <vt:lpstr>Companies</vt:lpstr>
      <vt:lpstr>Companies!Print_Area</vt:lpstr>
      <vt:lpstr>'Info A-B'!Print_Area</vt:lpstr>
      <vt:lpstr>'Info C-D'!Print_Area</vt:lpstr>
      <vt:lpstr>'T1 Po. Inforce 2017'!Print_Area</vt:lpstr>
      <vt:lpstr>'T12 Benefit Pay'!Print_Area</vt:lpstr>
      <vt:lpstr>'T12.1 Benefit Pay'!Print_Area</vt:lpstr>
      <vt:lpstr>'T15 Liabilities'!Print_Area</vt:lpstr>
      <vt:lpstr>'T15.1 Liabilities'!Print_Area</vt:lpstr>
      <vt:lpstr>'T19-20 No.Agent Broker'!Print_Area</vt:lpstr>
      <vt:lpstr>'T6 Po. Decreased 2018'!Print_Area</vt:lpstr>
      <vt:lpstr>'T6.1-6.5 Po. Decreased'!Print_Area</vt:lpstr>
      <vt:lpstr>'T7 Po. Inforce 2018'!Print_Area</vt:lpstr>
      <vt:lpstr>'T9 Decreased 2018'!Print_Area</vt:lpstr>
      <vt:lpstr>'13 Profit (Loss)'!Print_Titles</vt:lpstr>
      <vt:lpstr>Index!Print_Titles</vt:lpstr>
      <vt:lpstr>'Info A-B'!Print_Titles</vt:lpstr>
      <vt:lpstr>'Info C-D'!Print_Titles</vt:lpstr>
      <vt:lpstr>'T13.1 Overall Operation'!Print_Titles</vt:lpstr>
      <vt:lpstr>'T13.2 Operating Expense'!Print_Titles</vt:lpstr>
      <vt:lpstr>'T14 Assets'!Print_Titles</vt:lpstr>
      <vt:lpstr>'T15 Liabilities'!Print_Titles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Chadaporn Pakdee</cp:lastModifiedBy>
  <cp:lastPrinted>2019-09-03T07:38:27Z</cp:lastPrinted>
  <dcterms:created xsi:type="dcterms:W3CDTF">2016-08-05T03:35:12Z</dcterms:created>
  <dcterms:modified xsi:type="dcterms:W3CDTF">2019-09-18T08:58:12Z</dcterms:modified>
</cp:coreProperties>
</file>